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40" firstSheet="4" activeTab="8"/>
  </bookViews>
  <sheets>
    <sheet name="表1部门收支预算总表" sheetId="1" r:id="rId1"/>
    <sheet name="表2部门收入预算总表" sheetId="5" r:id="rId2"/>
    <sheet name="表3部门支出预算总表" sheetId="6" r:id="rId3"/>
    <sheet name="表4财政拨款收支预算总表" sheetId="7" r:id="rId4"/>
    <sheet name="表5一般公共预算支出表" sheetId="2" r:id="rId5"/>
    <sheet name="表6一般公共预算基本支出明细表（按经济分类）" sheetId="3" r:id="rId6"/>
    <sheet name="表7政府性基金预算支出表" sheetId="8" r:id="rId7"/>
    <sheet name="表8国有资本经营预算支出表" sheetId="9" r:id="rId8"/>
    <sheet name="表9一般公共预算财政拨款“三公”经费预算支出表" sheetId="4" r:id="rId9"/>
    <sheet name="表10基本支出预算总表" sheetId="10" r:id="rId10"/>
    <sheet name="表11项目支出预算总表" sheetId="11" r:id="rId11"/>
  </sheets>
  <definedNames>
    <definedName name="_xlnm.Print_Area" localSheetId="8">表9一般公共预算财政拨款“三公”经费预算支出表!$A$1:$G$19</definedName>
    <definedName name="_xlnm.Print_Area" localSheetId="3">表4财政拨款收支预算总表!$A$1:$E$28</definedName>
    <definedName name="_xlnm.Print_Area" localSheetId="1">表2部门收入预算总表!$A$1:$V$9</definedName>
    <definedName name="_xlnm.Print_Area" localSheetId="0">表1部门收支预算总表!$A$1:$E$28</definedName>
    <definedName name="_xlnm.Print_Area" localSheetId="4">表5一般公共预算支出表!$A$1:$J$27</definedName>
    <definedName name="_xlnm.Print_Area" localSheetId="2">表3部门支出预算总表!$A$1:$W$24</definedName>
    <definedName name="_xlnm.Print_Titles" localSheetId="5">'表6一般公共预算基本支出明细表（按经济分类）'!$4:$7</definedName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<sst xmlns="http://schemas.openxmlformats.org/spreadsheetml/2006/main" count="652" uniqueCount="293">
  <si>
    <t>表1</t>
  </si>
  <si>
    <t>2024年部门收支预算总表</t>
  </si>
  <si>
    <t>单位名称：天柱县金融发展服务中心</t>
  </si>
  <si>
    <t>单位：万元</t>
  </si>
  <si>
    <t>收入</t>
  </si>
  <si>
    <t>支出</t>
  </si>
  <si>
    <t>备注</t>
  </si>
  <si>
    <t>项   目</t>
  </si>
  <si>
    <t>预算数</t>
  </si>
  <si>
    <t>支出功能分类</t>
  </si>
  <si>
    <t>一、本年收入</t>
  </si>
  <si>
    <t>一、本年支出</t>
  </si>
  <si>
    <t>（一）财政拨款收入</t>
  </si>
  <si>
    <t>（一）一般公共服务支出（201）</t>
  </si>
  <si>
    <t>1.一般公共预算拨款收入</t>
  </si>
  <si>
    <t>（二）国防支出（203）</t>
  </si>
  <si>
    <t>2.政府性基金预算拨款收入</t>
  </si>
  <si>
    <t>（三）公共安全支出（204）</t>
  </si>
  <si>
    <t>3.国有资本经营预算拨款收入</t>
  </si>
  <si>
    <t>（四）教育支出（205）</t>
  </si>
  <si>
    <t>（二）财政专户管理资金收入</t>
  </si>
  <si>
    <t>（五）科学技术支出（206）</t>
  </si>
  <si>
    <t>（三）单位资金收入</t>
  </si>
  <si>
    <t>（六）文化体育与传媒支出（207）</t>
  </si>
  <si>
    <t>1.事业收入</t>
  </si>
  <si>
    <t>（七）社会保障和就业支出（208）</t>
  </si>
  <si>
    <t>2.事业单位经营收入</t>
  </si>
  <si>
    <t>（八）卫生健康支出（210）</t>
  </si>
  <si>
    <t>3.其他收入</t>
  </si>
  <si>
    <t>（九）节能环保支出（211）</t>
  </si>
  <si>
    <t>（十）城乡社区支出（212）</t>
  </si>
  <si>
    <t>（十一）农林水支出（213）</t>
  </si>
  <si>
    <t>（十二）交通运输支出（214）</t>
  </si>
  <si>
    <t>（十三）资源勘探工业信息等支出（215）</t>
  </si>
  <si>
    <t>（十四）商业服务业等支出（216）</t>
  </si>
  <si>
    <t>（十五）自然资源海洋气象等支出（220）</t>
  </si>
  <si>
    <t>（十六）住房保障支出（221）</t>
  </si>
  <si>
    <t>（十七）粮油物资储备支出（222）</t>
  </si>
  <si>
    <t>（十八）灾害防治及应急管理支出（224）</t>
  </si>
  <si>
    <t>（十九）其他支出（229）</t>
  </si>
  <si>
    <t>二、上年结转结余</t>
  </si>
  <si>
    <t>二、年终结转结余（非财政拨款）</t>
  </si>
  <si>
    <t>收入总计</t>
  </si>
  <si>
    <t>支出总计</t>
  </si>
  <si>
    <t xml:space="preserve">  注：保留两位小数</t>
  </si>
  <si>
    <t>表2</t>
  </si>
  <si>
    <t>2024年部门收入预算总表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</si>
  <si>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</si>
  <si>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</si>
  <si>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</si>
  <si>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</si>
  <si>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</si>
  <si>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</si>
  <si>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</si>
  <si>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</si>
  <si>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</si>
  <si>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</si>
  <si>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</si>
  <si>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</si>
  <si>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</si>
  <si>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</si>
  <si>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</si>
  <si>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</si>
  <si>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</si>
  <si>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1=2+12</t>
  </si>
  <si>
    <t>2=3+7+8</t>
  </si>
  <si>
    <t>3=4+5+6</t>
  </si>
  <si>
    <t>8=9+10+11+12+13</t>
  </si>
  <si>
    <t>14=15+19+20</t>
  </si>
  <si>
    <t>15=16+17+18</t>
  </si>
  <si>
    <t>天柱县金融发展服务中心</t>
  </si>
  <si>
    <t>表3</t>
  </si>
  <si>
    <t>2024年部门支出预算总表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</si>
  <si>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</si>
  <si>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</si>
  <si>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</si>
  <si>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</si>
  <si>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</si>
  <si>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</si>
  <si>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</si>
  <si>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</si>
  <si>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</si>
  <si>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</si>
  <si>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</si>
  <si>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</si>
  <si>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</si>
  <si>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</t>
  </si>
  <si>
    <t>3=6+9+12+15+
18</t>
  </si>
  <si>
    <t>4=7+10+13+16+19</t>
  </si>
  <si>
    <t>5=6+7</t>
  </si>
  <si>
    <t>8=9+
10</t>
  </si>
  <si>
    <t>11=12+13</t>
  </si>
  <si>
    <t>14=15+16</t>
  </si>
  <si>
    <t>17=18+19</t>
  </si>
  <si>
    <t>一般公共服务支出</t>
  </si>
  <si>
    <t xml:space="preserve"> 政府办公厅（室）及相关机构事务</t>
  </si>
  <si>
    <t xml:space="preserve"> 行政运行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</si>
  <si>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</si>
  <si>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</si>
  <si>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</si>
  <si>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</si>
  <si>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</si>
  <si>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</si>
  <si>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医疗保障管理事务</t>
  </si>
  <si>
    <t>其他医疗保障管理事务支出</t>
  </si>
  <si>
    <t>住房保障支出</t>
  </si>
  <si>
    <t>住房改革支出</t>
  </si>
  <si>
    <t>住房公积金</t>
  </si>
  <si>
    <t xml:space="preserve">  注：1.保留两位小数</t>
  </si>
  <si>
    <t xml:space="preserve">     2.功能分类根据各预算单位实际情况填列，模板上没有体现的支出请自行增加填列并参照模板设好求和公式。（请注意求和，保证求和数正确）</t>
  </si>
  <si>
    <t>表4</t>
  </si>
  <si>
    <t>2024年财政拨款收支预算总表</t>
  </si>
  <si>
    <t>收   入</t>
  </si>
  <si>
    <t>支   出</t>
  </si>
  <si>
    <t>项  目</t>
  </si>
  <si>
    <t>（一）一般公共预算拨款收入</t>
  </si>
  <si>
    <t>（二）政府性基金预算拨款</t>
  </si>
  <si>
    <t>（三）国有资本经营拨款收入</t>
  </si>
  <si>
    <t>（单位缴公积金金额）</t>
  </si>
  <si>
    <t>二、年终结转结余</t>
  </si>
  <si>
    <t>表5</t>
  </si>
  <si>
    <t>2024年一般公共预算支出表</t>
  </si>
  <si>
    <t>功能分类科目</t>
  </si>
  <si>
    <t>本年支出总计</t>
  </si>
  <si>
    <t>上级补助</t>
  </si>
  <si>
    <t>县本级财力安排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</si>
  <si>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</si>
  <si>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</si>
  <si>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</si>
  <si>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</si>
  <si>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</si>
  <si>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</si>
  <si>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</si>
  <si>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政府经济分类科目</t>
  </si>
  <si>
    <t>部门经济分类科目</t>
  </si>
  <si>
    <t>金额</t>
  </si>
  <si>
    <t>人员经费</t>
  </si>
  <si>
    <t>公用经费</t>
  </si>
  <si>
    <t>[501]机关工资福利支出</t>
  </si>
  <si>
    <t>[301]工资福利支出</t>
  </si>
  <si>
    <t xml:space="preserve">  [50101]工资奖金津补贴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</si>
  <si>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[30101]基本工资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</si>
  <si>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[50101]工资奖金津补贴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</si>
  <si>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[30102]津贴补贴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</si>
  <si>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[30103]奖金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</si>
  <si>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[30107]绩效工资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</si>
  <si>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[50102]社会保障缴费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</si>
  <si>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[30108]机关事业单位基本养老保险缴费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</si>
  <si>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[30109]职业年金缴费</t>
    </r>
  </si>
  <si>
    <t xml:space="preserve">  [50102]社会保障缴费</t>
  </si>
  <si>
    <t xml:space="preserve">  [30110]城镇职工基本医疗保险缴费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</si>
  <si>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[30112]其他社会保障缴费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</si>
  <si>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[50103]住房公积金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</si>
  <si>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[30113]住房公积金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</si>
  <si>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[50199]其他工资福利支出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</si>
  <si>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[30106]伙食补助费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</si>
  <si>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[30114]医疗费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</si>
  <si>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[30199]其他工资福利支出</t>
    </r>
  </si>
  <si>
    <t>[502]机关商品和服务支出</t>
  </si>
  <si>
    <t>[302]商品和服务支出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</si>
  <si>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[50201]办公经费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</si>
  <si>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[30201]办公费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</si>
  <si>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[30202]印刷费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</si>
  <si>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[30204]手续费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</si>
  <si>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[30205]水费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</si>
  <si>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[30206]电费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</si>
  <si>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[30207]邮电费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</si>
  <si>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[30209]物业管理费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</si>
  <si>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[30211]差旅费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</si>
  <si>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[30228]工会经费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</si>
  <si>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[30229]福利费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</si>
  <si>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[30239]其他交通费用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</si>
  <si>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[50202]会议费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</si>
  <si>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[30215]会议费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</si>
  <si>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[50203]培训费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</si>
  <si>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[30216]培训费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</si>
  <si>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[50205]委托业务费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</si>
  <si>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[30226]劳务费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</si>
  <si>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[30227]委托业务费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</si>
  <si>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[50206]公务接待费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</si>
  <si>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[30217]公务接待费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</si>
  <si>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[50207]因公出国（境）费用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</si>
  <si>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[30212]因公出国（境）费用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</si>
  <si>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[50208]公务用车运行维护费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</si>
  <si>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[30231]公务用车运行维护费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</si>
  <si>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[50209]维修（护）费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</si>
  <si>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[30213]维修（护）费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</si>
  <si>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[50299]其他商品和服务支出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</si>
  <si>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[30299]其他商品和服务支出</t>
    </r>
  </si>
  <si>
    <t>[503]机关资本性支出（一）</t>
  </si>
  <si>
    <t>[310]资本性支出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</si>
  <si>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[50303]公务用车购置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</si>
  <si>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[31013]公务用车购置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</si>
  <si>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[50306]设备购置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</si>
  <si>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[31002]办公设备购置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</si>
  <si>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[31007]信息网络及软件购置更新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</si>
  <si>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[50399]其他资本性支出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</si>
  <si>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[31022]无形资产购置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</si>
  <si>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[31099]其他资本性支出</t>
    </r>
  </si>
  <si>
    <t>[505]对事业单位经常性补助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</si>
  <si>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[50501]工资福利支出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</si>
  <si>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[30110]职工基本医疗保险缴费</t>
    </r>
  </si>
  <si>
    <t>[505]商品和服务支出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</si>
  <si>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[50502]商品和服务支出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</si>
  <si>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[30203]咨询费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</si>
  <si>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[30208]取暖费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</si>
  <si>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[30214]租赁费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</si>
  <si>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[30218]专用材料费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</si>
  <si>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[30225]专用燃料费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</si>
  <si>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[30240]税金及附加费用</t>
    </r>
  </si>
  <si>
    <t>[509]对个人和家庭的补助</t>
  </si>
  <si>
    <t>[303]对个人和家庭的补助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</si>
  <si>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[50901]社会福利和救助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</si>
  <si>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[30304]抚恤金</t>
    </r>
  </si>
  <si>
    <t xml:space="preserve">  [30305]生活补助</t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</si>
  <si>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[50905]离退休费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</si>
  <si>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[30301]离休费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</si>
  <si>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[30302]退休费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</si>
  <si>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[50999]其他对个人和家庭的补助</t>
    </r>
  </si>
  <si>
    <r>
      <rPr>
        <sz val="10"/>
        <rFont val="仿宋_GB2312"/>
        <charset val="134"/>
      </rPr>
      <t xml:space="preserve">  </t>
    </r>
    <r>
      <rPr>
        <sz val="10"/>
        <color rgb="FF000000"/>
        <rFont val="宋体"/>
        <charset val="134"/>
      </rPr>
      <t>[30399]其他对个人和家庭的补助</t>
    </r>
  </si>
  <si>
    <t xml:space="preserve">     2.经济分类根据各预算单位实际情况填列，模板上没有体现的支出请自行增加填列并参照模板设好求和公式。（请注意求和，保证求和数正确）</t>
  </si>
  <si>
    <t>表7</t>
  </si>
  <si>
    <t>2024年政府基金预算支出表</t>
  </si>
  <si>
    <t>本年支出合计</t>
  </si>
  <si>
    <t>3=4+5</t>
  </si>
  <si>
    <t xml:space="preserve">  注：1.保留两位小数。</t>
  </si>
  <si>
    <t xml:space="preserve">      2.功能分类根据各预算单位实际情况填列，模板上没有体现的支出请自行增加填列并参照模板设好求和公式。（请注意求和，保证求和数正确）</t>
  </si>
  <si>
    <t xml:space="preserve">      3.本部门{单位）无政府性基金预算，本表为空表列示。</t>
  </si>
  <si>
    <t>表8</t>
  </si>
  <si>
    <t>2024年国有资本经营预算支出表</t>
  </si>
  <si>
    <t>填报单位：天柱县金融发展服务中心</t>
  </si>
  <si>
    <t xml:space="preserve">      3.本部门（单位）无国有资本经营预算，本表为空表列示。</t>
  </si>
  <si>
    <t>表9</t>
  </si>
  <si>
    <t>2024年一般公共预算财政拨款“三公”经费预算支出表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</si>
  <si>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单位：万元</t>
    </r>
  </si>
  <si>
    <t>项目</t>
  </si>
  <si>
    <t>2023年预算公开数</t>
  </si>
  <si>
    <t>2024年年初预算数</t>
  </si>
  <si>
    <t>与上年相比增减变化率</t>
  </si>
  <si>
    <t>与上年相比增减变化原因</t>
  </si>
  <si>
    <t>2024年“三公”经费支出占
一般公共财政预算支出的比重</t>
  </si>
  <si>
    <t>因职能划转，县重贸办转至县工信局，减少公务用车运行维护费</t>
  </si>
  <si>
    <t xml:space="preserve">  一、 因公出国（境）费</t>
  </si>
  <si>
    <t>无变化</t>
  </si>
  <si>
    <t xml:space="preserve"> 二、公务接待费</t>
  </si>
  <si>
    <t xml:space="preserve"> 三、公务车购置及运行费</t>
  </si>
  <si>
    <t xml:space="preserve">     1.公务车运行维护费</t>
  </si>
  <si>
    <t xml:space="preserve">     2.公务车购置费</t>
  </si>
  <si>
    <r>
      <rPr>
        <sz val="10"/>
        <rFont val="仿宋_GB2312"/>
        <charset val="134"/>
      </rPr>
      <t xml:space="preserve">  注：1.</t>
    </r>
    <r>
      <rPr>
        <sz val="10"/>
        <rFont val="宋体"/>
        <charset val="134"/>
      </rPr>
      <t xml:space="preserve">因公出国（境）费，指单位工作人员公务出国（境）的住宿费、国际旅费、伙食补助费、杂费、培训费等支出。
</t>
    </r>
  </si>
  <si>
    <r>
      <rPr>
        <sz val="10"/>
        <rFont val="仿宋_GB2312"/>
        <charset val="134"/>
      </rPr>
      <t xml:space="preserve">      2</t>
    </r>
    <r>
      <rPr>
        <sz val="10"/>
        <rFont val="宋体"/>
        <charset val="134"/>
      </rPr>
      <t>.公务用车购置及运行费，指单位公务用车购置费及租用费、燃料费、维修费、过路过桥费、保险费、安全奖励费用等支出。</t>
    </r>
  </si>
  <si>
    <r>
      <rPr>
        <sz val="10"/>
        <rFont val="Times New Roman"/>
        <charset val="134"/>
      </rPr>
      <t xml:space="preserve">                 </t>
    </r>
    <r>
      <rPr>
        <sz val="10"/>
        <rFont val="宋体"/>
        <charset val="134"/>
      </rPr>
      <t>公务用车指用于履行公务的机动车辆，包括一般公务用车和执法执勤用车等。</t>
    </r>
  </si>
  <si>
    <r>
      <rPr>
        <sz val="10"/>
        <rFont val="仿宋_GB2312"/>
        <charset val="134"/>
      </rPr>
      <t xml:space="preserve">      3</t>
    </r>
    <r>
      <rPr>
        <sz val="10"/>
        <rFont val="宋体"/>
        <charset val="134"/>
      </rPr>
      <t>.公务接待费，指单位按规定开支的各类公务接待（含外宾接待）支出。</t>
    </r>
  </si>
  <si>
    <r>
      <t xml:space="preserve">      4</t>
    </r>
    <r>
      <rPr>
        <sz val="10"/>
        <rFont val="宋体"/>
        <charset val="134"/>
      </rPr>
      <t>.</t>
    </r>
    <r>
      <rPr>
        <sz val="10"/>
        <rFont val="仿宋_GB2312"/>
        <charset val="134"/>
      </rPr>
      <t>“</t>
    </r>
    <r>
      <rPr>
        <sz val="10"/>
        <rFont val="宋体"/>
        <charset val="134"/>
      </rPr>
      <t>三公</t>
    </r>
    <r>
      <rPr>
        <sz val="10"/>
        <rFont val="仿宋_GB2312"/>
        <charset val="134"/>
      </rPr>
      <t>”</t>
    </r>
    <r>
      <rPr>
        <sz val="10"/>
        <rFont val="宋体"/>
        <charset val="134"/>
      </rPr>
      <t>经费公共财政拨款预算数是指当年年初预算安排的财政拨款数，不含执行中追加预算安排。</t>
    </r>
  </si>
  <si>
    <r>
      <t xml:space="preserve">      5</t>
    </r>
    <r>
      <rPr>
        <sz val="10"/>
        <rFont val="宋体"/>
        <charset val="134"/>
      </rPr>
      <t>.为加强</t>
    </r>
    <r>
      <rPr>
        <sz val="10"/>
        <rFont val="仿宋_GB2312"/>
        <charset val="134"/>
      </rPr>
      <t>“</t>
    </r>
    <r>
      <rPr>
        <sz val="10"/>
        <rFont val="宋体"/>
        <charset val="134"/>
      </rPr>
      <t>三公</t>
    </r>
    <r>
      <rPr>
        <sz val="10"/>
        <rFont val="仿宋_GB2312"/>
        <charset val="134"/>
      </rPr>
      <t>”</t>
    </r>
    <r>
      <rPr>
        <sz val="10"/>
        <rFont val="宋体"/>
        <charset val="134"/>
      </rPr>
      <t>经费管理，按照国家和省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厉行节约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的相关要求，县本级因公出国（境）费、公务车购置费实行总额控制，</t>
    </r>
  </si>
  <si>
    <r>
      <rPr>
        <sz val="10"/>
        <rFont val="Times New Roman"/>
        <charset val="134"/>
      </rPr>
      <t xml:space="preserve">                 </t>
    </r>
    <r>
      <rPr>
        <sz val="10"/>
        <rFont val="宋体"/>
        <charset val="134"/>
      </rPr>
      <t>年初未分配，年度间根据实际情况，按程序审批后分配到具体部门。</t>
    </r>
  </si>
  <si>
    <t xml:space="preserve">      6.保留两位小数。</t>
  </si>
  <si>
    <t xml:space="preserve">  </t>
  </si>
  <si>
    <t>表10</t>
  </si>
  <si>
    <t>2024年基本支出预算总表</t>
  </si>
  <si>
    <t>项目名称</t>
  </si>
  <si>
    <t>1=2+6+7</t>
  </si>
  <si>
    <t>2=3+4+5</t>
  </si>
  <si>
    <t>7=8+9+
10+11+12</t>
  </si>
  <si>
    <t>人员类项目支出</t>
  </si>
  <si>
    <t>在职人员应发工资</t>
  </si>
  <si>
    <t>行政运行</t>
  </si>
  <si>
    <t>基本工资</t>
  </si>
  <si>
    <t>津贴补贴</t>
  </si>
  <si>
    <t>奖金</t>
  </si>
  <si>
    <t>绩效工资</t>
  </si>
  <si>
    <t>社保保障缴费</t>
  </si>
  <si>
    <t>机关事业单位基本养老保险缴费</t>
  </si>
  <si>
    <t>城镇职工基本医疗保险缴费</t>
  </si>
  <si>
    <t>其他社会保障缴费</t>
  </si>
  <si>
    <t>公用经费支出</t>
  </si>
  <si>
    <t>办公费</t>
  </si>
  <si>
    <t>邮电费</t>
  </si>
  <si>
    <t>公务接待费</t>
  </si>
  <si>
    <t>工会经费</t>
  </si>
  <si>
    <t>公务用车运行维护费</t>
  </si>
  <si>
    <t xml:space="preserve">      2.功能分类直接填到项级，根据各预算单位实际情况填列，模板上没有体现的支出请自行增加填列并参照模板设好求和公式。（请注意求和，保证求和数正确）</t>
  </si>
  <si>
    <t xml:space="preserve">      3.经济分类填部门经济分类，根据各预算单位实际情况填列，模板上没有体现的支出请自行增加填列并参照模板设好求和公式。</t>
  </si>
  <si>
    <t>表11</t>
  </si>
  <si>
    <t>2024年项目支出预算总表</t>
  </si>
  <si>
    <t>7=8+9+10+11+12</t>
  </si>
  <si>
    <t>金融办专项经费</t>
  </si>
  <si>
    <t>其他商品和服务支出</t>
  </si>
  <si>
    <t>其他交通费用</t>
  </si>
  <si>
    <t>劳务费</t>
  </si>
  <si>
    <t>会议费</t>
  </si>
  <si>
    <t>差旅费</t>
  </si>
  <si>
    <t xml:space="preserve">      2.功能分类直接填到项级，根据各预算单位实际情况填列，模板上没有体现的支出请自行增加填列并参照模板设好求和公式，模板上不需要体现的请自行删除行。（请注意求和，保证求和数正确）</t>
  </si>
  <si>
    <t xml:space="preserve">      3.经济分类填部门经济分类，根据各预算单位实际情况填列，模板上没有体现的支出请自行增加填列并参照模板设好求和公式，模板上不需要体现的请自行删除行。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</si>
</sst>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-&quot;??.00_ ;_ @_ "/>
    <numFmt numFmtId="177" formatCode="#,##0.00_ ;[Red]\-#,##0.00\ "/>
    <numFmt numFmtId="178" formatCode="_ * #,##0.0000_ ;_ * \-#,##0.0000_ ;_ * &quot;-&quot;??.00_ ;_ @_ "/>
    <numFmt numFmtId="179" formatCode="_ * #,##0_ ;_ * \-#,##0_ ;_ * &quot;-&quot;??_ ;_ @_ "/>
  </numFmts>
  <fonts count="40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9"/>
      <color rgb="FF000000"/>
      <name val="宋体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b/>
      <sz val="24"/>
      <name val="宋体"/>
      <charset val="134"/>
    </font>
    <font>
      <b/>
      <sz val="12"/>
      <name val="仿宋_GB2312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b/>
      <sz val="10"/>
      <color indexed="8"/>
      <name val="仿宋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0"/>
  </cellStyleXfs>
  <cellXfs count="1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right" vertical="center" wrapText="1" indent="1"/>
    </xf>
    <xf numFmtId="0" fontId="10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Alignme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5" fillId="0" borderId="0" xfId="0" applyFont="1" applyAlignment="1"/>
    <xf numFmtId="0" fontId="15" fillId="2" borderId="0" xfId="0" applyFont="1" applyFill="1" applyAlignment="1"/>
    <xf numFmtId="0" fontId="0" fillId="0" borderId="0" xfId="0" applyAlignment="1"/>
    <xf numFmtId="0" fontId="6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7" fillId="2" borderId="1" xfId="1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7" fillId="0" borderId="2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 wrapText="1"/>
    </xf>
    <xf numFmtId="0" fontId="6" fillId="0" borderId="0" xfId="0" applyFont="1" applyAlignment="1"/>
    <xf numFmtId="0" fontId="15" fillId="2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176" fontId="6" fillId="0" borderId="3" xfId="1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/>
    <xf numFmtId="176" fontId="6" fillId="0" borderId="7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0" fontId="7" fillId="0" borderId="1" xfId="0" applyFont="1" applyBorder="1" applyAlignment="1"/>
    <xf numFmtId="3" fontId="6" fillId="0" borderId="0" xfId="0" applyNumberFormat="1" applyFont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179" fontId="0" fillId="0" borderId="0" xfId="0" applyNumberFormat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0"/>
  <sheetViews>
    <sheetView workbookViewId="0">
      <pane ySplit="5" topLeftCell="A13" activePane="bottomLeft" state="frozen"/>
      <selection/>
      <selection pane="bottomLeft" activeCell="I19" sqref="I19"/>
    </sheetView>
  </sheetViews>
  <sheetFormatPr defaultColWidth="9" defaultRowHeight="14.25"/>
  <cols>
    <col min="1" max="1" width="40.625" style="96" customWidth="1"/>
    <col min="2" max="2" width="20.625" style="96" customWidth="1"/>
    <col min="3" max="3" width="40.625" style="96" customWidth="1"/>
    <col min="4" max="4" width="20.625" style="96" customWidth="1"/>
    <col min="5" max="5" width="22.625" style="96" customWidth="1"/>
    <col min="6" max="253" width="9" style="96"/>
  </cols>
  <sheetData>
    <row r="1" s="80" customFormat="1" ht="16" customHeight="1" spans="1:1">
      <c r="A1" s="41" t="s">
        <v>0</v>
      </c>
    </row>
    <row r="2" ht="58" customHeight="1" spans="1:5">
      <c r="A2" s="42" t="s">
        <v>1</v>
      </c>
      <c r="B2" s="42"/>
      <c r="C2" s="42"/>
      <c r="D2" s="42"/>
      <c r="E2" s="42"/>
    </row>
    <row r="3" s="41" customFormat="1" ht="24" customHeight="1" spans="1:5">
      <c r="A3" s="45" t="s">
        <v>2</v>
      </c>
      <c r="B3" s="83"/>
      <c r="C3" s="45"/>
      <c r="D3" s="44" t="s">
        <v>3</v>
      </c>
      <c r="E3" s="44"/>
    </row>
    <row r="4" s="108" customFormat="1" ht="26" customHeight="1" spans="1:253">
      <c r="A4" s="49" t="s">
        <v>4</v>
      </c>
      <c r="B4" s="49"/>
      <c r="C4" s="49" t="s">
        <v>5</v>
      </c>
      <c r="D4" s="68"/>
      <c r="E4" s="119" t="s">
        <v>6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</row>
    <row r="5" s="108" customFormat="1" ht="26" customHeight="1" spans="1:253">
      <c r="A5" s="49" t="s">
        <v>7</v>
      </c>
      <c r="B5" s="49" t="s">
        <v>8</v>
      </c>
      <c r="C5" s="49" t="s">
        <v>9</v>
      </c>
      <c r="D5" s="68" t="s">
        <v>8</v>
      </c>
      <c r="E5" s="120"/>
      <c r="F5" s="41"/>
      <c r="G5" s="41"/>
      <c r="H5" s="41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</row>
    <row r="6" s="166" customFormat="1" ht="25" customHeight="1" spans="1:8">
      <c r="A6" s="73" t="s">
        <v>10</v>
      </c>
      <c r="B6" s="92">
        <v>98.61</v>
      </c>
      <c r="C6" s="73" t="s">
        <v>11</v>
      </c>
      <c r="D6" s="167">
        <f>D7+D8+D9+D10+D11+D12+D13+D14+D15+D16+D17+D18+D19+D20+D21+D22+D23+D25+D24</f>
        <v>98.61</v>
      </c>
      <c r="E6" s="120"/>
      <c r="F6" s="93"/>
      <c r="G6" s="93"/>
      <c r="H6" s="93"/>
    </row>
    <row r="7" s="1" customFormat="1" ht="25" customHeight="1" spans="1:253">
      <c r="A7" s="106" t="s">
        <v>12</v>
      </c>
      <c r="B7" s="122">
        <v>98.61</v>
      </c>
      <c r="C7" s="73" t="s">
        <v>13</v>
      </c>
      <c r="D7" s="92">
        <v>80.4</v>
      </c>
      <c r="E7" s="168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</row>
    <row r="8" s="1" customFormat="1" ht="25" customHeight="1" spans="1:253">
      <c r="A8" s="106" t="s">
        <v>14</v>
      </c>
      <c r="B8" s="122"/>
      <c r="C8" s="73" t="s">
        <v>15</v>
      </c>
      <c r="D8" s="169"/>
      <c r="E8" s="168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</row>
    <row r="9" s="1" customFormat="1" ht="25" customHeight="1" spans="1:253">
      <c r="A9" s="106" t="s">
        <v>16</v>
      </c>
      <c r="B9" s="122"/>
      <c r="C9" s="73" t="s">
        <v>17</v>
      </c>
      <c r="D9" s="169"/>
      <c r="E9" s="168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</row>
    <row r="10" s="1" customFormat="1" ht="25" customHeight="1" spans="1:253">
      <c r="A10" s="106" t="s">
        <v>18</v>
      </c>
      <c r="B10" s="122"/>
      <c r="C10" s="73" t="s">
        <v>19</v>
      </c>
      <c r="D10" s="169"/>
      <c r="E10" s="168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</row>
    <row r="11" s="1" customFormat="1" ht="25" customHeight="1" spans="1:253">
      <c r="A11" s="106" t="s">
        <v>20</v>
      </c>
      <c r="B11" s="122"/>
      <c r="C11" s="73" t="s">
        <v>21</v>
      </c>
      <c r="D11" s="92"/>
      <c r="E11" s="168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</row>
    <row r="12" s="1" customFormat="1" ht="25" customHeight="1" spans="1:253">
      <c r="A12" s="106" t="s">
        <v>22</v>
      </c>
      <c r="B12" s="123"/>
      <c r="C12" s="73" t="s">
        <v>23</v>
      </c>
      <c r="D12" s="169"/>
      <c r="E12" s="168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</row>
    <row r="13" s="1" customFormat="1" ht="25" customHeight="1" spans="1:253">
      <c r="A13" s="106" t="s">
        <v>24</v>
      </c>
      <c r="B13" s="122"/>
      <c r="C13" s="73" t="s">
        <v>25</v>
      </c>
      <c r="D13" s="169">
        <v>7.72</v>
      </c>
      <c r="E13" s="168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</row>
    <row r="14" s="1" customFormat="1" ht="25" customHeight="1" spans="1:253">
      <c r="A14" s="170" t="s">
        <v>26</v>
      </c>
      <c r="B14" s="122"/>
      <c r="C14" s="73" t="s">
        <v>27</v>
      </c>
      <c r="D14" s="169">
        <v>3.29</v>
      </c>
      <c r="E14" s="168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</row>
    <row r="15" s="1" customFormat="1" ht="25" customHeight="1" spans="1:253">
      <c r="A15" s="55" t="s">
        <v>28</v>
      </c>
      <c r="B15" s="122"/>
      <c r="C15" s="73" t="s">
        <v>29</v>
      </c>
      <c r="D15" s="169"/>
      <c r="E15" s="168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</row>
    <row r="16" s="1" customFormat="1" ht="25" customHeight="1" spans="1:253">
      <c r="A16" s="168"/>
      <c r="B16" s="122"/>
      <c r="C16" s="73" t="s">
        <v>30</v>
      </c>
      <c r="D16" s="169"/>
      <c r="E16" s="168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</row>
    <row r="17" s="1" customFormat="1" ht="25" customHeight="1" spans="1:253">
      <c r="A17" s="168"/>
      <c r="B17" s="122"/>
      <c r="C17" s="73" t="s">
        <v>31</v>
      </c>
      <c r="D17" s="169"/>
      <c r="E17" s="168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</row>
    <row r="18" s="1" customFormat="1" ht="25" customHeight="1" spans="1:253">
      <c r="A18" s="168"/>
      <c r="B18" s="122"/>
      <c r="C18" s="73" t="s">
        <v>32</v>
      </c>
      <c r="D18" s="169"/>
      <c r="E18" s="168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</row>
    <row r="19" s="1" customFormat="1" ht="25" customHeight="1" spans="1:253">
      <c r="A19" s="168"/>
      <c r="B19" s="122"/>
      <c r="C19" s="73" t="s">
        <v>33</v>
      </c>
      <c r="D19" s="169"/>
      <c r="E19" s="168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</row>
    <row r="20" s="1" customFormat="1" ht="25" customHeight="1" spans="1:253">
      <c r="A20" s="168"/>
      <c r="B20" s="122"/>
      <c r="C20" s="73" t="s">
        <v>34</v>
      </c>
      <c r="D20" s="169"/>
      <c r="E20" s="168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</row>
    <row r="21" s="1" customFormat="1" ht="25" customHeight="1" spans="1:253">
      <c r="A21" s="168"/>
      <c r="B21" s="122"/>
      <c r="C21" s="73" t="s">
        <v>35</v>
      </c>
      <c r="D21" s="169"/>
      <c r="E21" s="168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</row>
    <row r="22" s="1" customFormat="1" ht="25" customHeight="1" spans="1:253">
      <c r="A22" s="73"/>
      <c r="B22" s="122"/>
      <c r="C22" s="73" t="s">
        <v>36</v>
      </c>
      <c r="D22" s="169">
        <v>7.2</v>
      </c>
      <c r="E22" s="168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</row>
    <row r="23" s="1" customFormat="1" ht="25" customHeight="1" spans="1:253">
      <c r="A23" s="168"/>
      <c r="B23" s="122"/>
      <c r="C23" s="73" t="s">
        <v>37</v>
      </c>
      <c r="D23" s="169"/>
      <c r="E23" s="168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</row>
    <row r="24" s="1" customFormat="1" ht="25" customHeight="1" spans="1:253">
      <c r="A24" s="171"/>
      <c r="B24" s="128"/>
      <c r="C24" s="73" t="s">
        <v>38</v>
      </c>
      <c r="D24" s="172"/>
      <c r="E24" s="171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</row>
    <row r="25" s="1" customFormat="1" ht="25" customHeight="1" spans="1:253">
      <c r="A25" s="171"/>
      <c r="B25" s="128"/>
      <c r="C25" s="130" t="s">
        <v>39</v>
      </c>
      <c r="D25" s="172"/>
      <c r="E25" s="171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</row>
    <row r="26" s="1" customFormat="1" ht="25" customHeight="1" spans="1:253">
      <c r="A26" s="171" t="s">
        <v>40</v>
      </c>
      <c r="B26" s="128"/>
      <c r="C26" s="130" t="s">
        <v>41</v>
      </c>
      <c r="D26" s="172"/>
      <c r="E26" s="17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</row>
    <row r="27" s="81" customFormat="1" ht="25" customHeight="1" spans="1:253">
      <c r="A27" s="49" t="s">
        <v>42</v>
      </c>
      <c r="B27" s="101">
        <f>B6+B26</f>
        <v>98.61</v>
      </c>
      <c r="C27" s="49" t="s">
        <v>43</v>
      </c>
      <c r="D27" s="173">
        <f>D6+D26</f>
        <v>98.61</v>
      </c>
      <c r="E27" s="17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</row>
    <row r="28" s="1" customFormat="1" ht="18" customHeight="1" spans="1:253">
      <c r="A28" s="175" t="s">
        <v>44</v>
      </c>
      <c r="B28" s="176"/>
      <c r="C28" s="132"/>
      <c r="D28" s="132"/>
      <c r="E28" s="132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</row>
    <row r="29" ht="18.75" spans="1:5">
      <c r="A29" s="176"/>
      <c r="B29" s="176"/>
      <c r="C29" s="177"/>
      <c r="D29" s="177"/>
      <c r="E29" s="177"/>
    </row>
    <row r="30" spans="4:4">
      <c r="D30" s="178"/>
    </row>
  </sheetData>
  <mergeCells count="5">
    <mergeCell ref="A2:E2"/>
    <mergeCell ref="D3:E3"/>
    <mergeCell ref="A4:B4"/>
    <mergeCell ref="C4:D4"/>
    <mergeCell ref="E4:E5"/>
  </mergeCells>
  <printOptions horizontalCentered="1"/>
  <pageMargins left="0.751388888888889" right="0.751388888888889" top="0.605555555555556" bottom="0.605555555555556" header="0.511111111111111" footer="0.511111111111111"/>
  <pageSetup paperSize="9" scale="68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view="pageBreakPreview" zoomScaleNormal="100" workbookViewId="0">
      <pane ySplit="6" topLeftCell="A14" activePane="bottomLeft" state="frozen"/>
      <selection/>
      <selection pane="bottomLeft" activeCell="I22" sqref="I22"/>
    </sheetView>
  </sheetViews>
  <sheetFormatPr defaultColWidth="9" defaultRowHeight="14.25"/>
  <cols>
    <col min="1" max="1" width="12.625" customWidth="1"/>
    <col min="2" max="2" width="14.625" customWidth="1"/>
    <col min="5" max="5" width="15" customWidth="1"/>
    <col min="6" max="6" width="21.125" customWidth="1"/>
    <col min="7" max="18" width="9.375"/>
  </cols>
  <sheetData>
    <row r="1" ht="16" customHeight="1" spans="1:18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58" customHeight="1" spans="1:19">
      <c r="A2" s="23" t="s">
        <v>258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24" customHeight="1" spans="1:24">
      <c r="A3" s="7" t="s">
        <v>230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2"/>
      <c r="N3" s="32"/>
      <c r="O3" s="32"/>
      <c r="P3" s="32"/>
      <c r="Q3" s="32"/>
      <c r="R3" s="32"/>
      <c r="S3" s="34" t="s">
        <v>3</v>
      </c>
      <c r="T3" s="22"/>
      <c r="U3" s="22"/>
      <c r="V3" s="22"/>
      <c r="W3" s="22"/>
      <c r="X3" s="22"/>
    </row>
    <row r="4" s="3" customFormat="1" ht="30" customHeight="1" spans="1:19">
      <c r="A4" s="24" t="s">
        <v>47</v>
      </c>
      <c r="B4" s="24" t="s">
        <v>259</v>
      </c>
      <c r="C4" s="25" t="s">
        <v>122</v>
      </c>
      <c r="D4" s="26"/>
      <c r="E4" s="25" t="s">
        <v>134</v>
      </c>
      <c r="F4" s="26"/>
      <c r="G4" s="24" t="s">
        <v>223</v>
      </c>
      <c r="H4" s="25" t="s">
        <v>51</v>
      </c>
      <c r="I4" s="33"/>
      <c r="J4" s="33"/>
      <c r="K4" s="26"/>
      <c r="L4" s="24" t="s">
        <v>52</v>
      </c>
      <c r="M4" s="25" t="s">
        <v>53</v>
      </c>
      <c r="N4" s="33"/>
      <c r="O4" s="33"/>
      <c r="P4" s="33"/>
      <c r="Q4" s="33"/>
      <c r="R4" s="26"/>
      <c r="S4" s="9" t="s">
        <v>6</v>
      </c>
    </row>
    <row r="5" s="3" customFormat="1" ht="30" customHeight="1" spans="1:19">
      <c r="A5" s="27"/>
      <c r="B5" s="27"/>
      <c r="C5" s="8" t="s">
        <v>81</v>
      </c>
      <c r="D5" s="8" t="s">
        <v>82</v>
      </c>
      <c r="E5" s="8" t="s">
        <v>81</v>
      </c>
      <c r="F5" s="8" t="s">
        <v>82</v>
      </c>
      <c r="G5" s="27"/>
      <c r="H5" s="8" t="s">
        <v>54</v>
      </c>
      <c r="I5" s="8" t="s">
        <v>78</v>
      </c>
      <c r="J5" s="8" t="s">
        <v>79</v>
      </c>
      <c r="K5" s="8" t="s">
        <v>80</v>
      </c>
      <c r="L5" s="27"/>
      <c r="M5" s="8" t="s">
        <v>54</v>
      </c>
      <c r="N5" s="8" t="s">
        <v>58</v>
      </c>
      <c r="O5" s="8" t="s">
        <v>59</v>
      </c>
      <c r="P5" s="8" t="s">
        <v>60</v>
      </c>
      <c r="Q5" s="8" t="s">
        <v>61</v>
      </c>
      <c r="R5" s="8" t="s">
        <v>62</v>
      </c>
      <c r="S5" s="9"/>
    </row>
    <row r="6" ht="48" customHeight="1" spans="1:19">
      <c r="A6" s="28" t="s">
        <v>63</v>
      </c>
      <c r="B6" s="28"/>
      <c r="C6" s="28"/>
      <c r="D6" s="28"/>
      <c r="E6" s="28"/>
      <c r="F6" s="28"/>
      <c r="G6" s="28" t="s">
        <v>260</v>
      </c>
      <c r="H6" s="28" t="s">
        <v>261</v>
      </c>
      <c r="I6" s="28">
        <v>3</v>
      </c>
      <c r="J6" s="28">
        <v>4</v>
      </c>
      <c r="K6" s="28">
        <v>5</v>
      </c>
      <c r="L6" s="28">
        <v>6</v>
      </c>
      <c r="M6" s="28" t="s">
        <v>262</v>
      </c>
      <c r="N6" s="28">
        <v>8</v>
      </c>
      <c r="O6" s="28">
        <v>9</v>
      </c>
      <c r="P6" s="28">
        <v>10</v>
      </c>
      <c r="Q6" s="28">
        <v>11</v>
      </c>
      <c r="R6" s="28">
        <v>12</v>
      </c>
      <c r="S6" s="15"/>
    </row>
    <row r="7" s="3" customFormat="1" ht="25" customHeight="1" spans="1:19">
      <c r="A7" s="15" t="s">
        <v>70</v>
      </c>
      <c r="B7" s="12"/>
      <c r="C7" s="12"/>
      <c r="D7" s="8"/>
      <c r="E7" s="12"/>
      <c r="F7" s="12" t="s">
        <v>50</v>
      </c>
      <c r="G7" s="29">
        <f t="shared" ref="G7:G16" si="0">H7+L7+M7</f>
        <v>88.61</v>
      </c>
      <c r="H7" s="29">
        <f>I7+J7+K7</f>
        <v>88.61</v>
      </c>
      <c r="I7" s="29">
        <f t="shared" ref="I7:L7" si="1">I8+I17</f>
        <v>88.61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>N7+O7+P7+Q7+R7</f>
        <v>0</v>
      </c>
      <c r="N7" s="29">
        <f>N8+N17</f>
        <v>0</v>
      </c>
      <c r="O7" s="29">
        <f>O8+O17</f>
        <v>0</v>
      </c>
      <c r="P7" s="29">
        <f t="shared" ref="N7:R7" si="2">P8+P17</f>
        <v>0</v>
      </c>
      <c r="Q7" s="29">
        <f t="shared" si="2"/>
        <v>0</v>
      </c>
      <c r="R7" s="29">
        <f t="shared" si="2"/>
        <v>0</v>
      </c>
      <c r="S7" s="9"/>
    </row>
    <row r="8" s="3" customFormat="1" ht="25" customHeight="1" spans="1:19">
      <c r="A8" s="15" t="s">
        <v>70</v>
      </c>
      <c r="B8" s="9" t="s">
        <v>263</v>
      </c>
      <c r="C8" s="14"/>
      <c r="D8" s="9"/>
      <c r="E8" s="14"/>
      <c r="F8" s="14"/>
      <c r="G8" s="29">
        <f t="shared" si="0"/>
        <v>83.14</v>
      </c>
      <c r="H8" s="29">
        <f>I8+J8+K8</f>
        <v>83.14</v>
      </c>
      <c r="I8" s="29">
        <f>SUM(I9:I16)</f>
        <v>83.14</v>
      </c>
      <c r="J8" s="29">
        <f>SUM(J9:J16)</f>
        <v>0</v>
      </c>
      <c r="K8" s="29">
        <f>SUM(K9:K16)</f>
        <v>0</v>
      </c>
      <c r="L8" s="29">
        <f>SUM(L9:L16)</f>
        <v>0</v>
      </c>
      <c r="M8" s="29">
        <f>N8+O8+P8+Q8+R8</f>
        <v>0</v>
      </c>
      <c r="N8" s="29">
        <f>SUM(N9:N16)</f>
        <v>0</v>
      </c>
      <c r="O8" s="29">
        <f>SUM(O9:O16)</f>
        <v>0</v>
      </c>
      <c r="P8" s="29">
        <f>SUM(P9:P16)</f>
        <v>0</v>
      </c>
      <c r="Q8" s="29">
        <f>SUM(Q9:Q16)</f>
        <v>0</v>
      </c>
      <c r="R8" s="29">
        <f>SUM(R9:R16)</f>
        <v>0</v>
      </c>
      <c r="S8" s="9"/>
    </row>
    <row r="9" ht="25" customHeight="1" spans="1:19">
      <c r="A9" s="15" t="s">
        <v>70</v>
      </c>
      <c r="B9" s="16" t="s">
        <v>264</v>
      </c>
      <c r="C9" s="16">
        <v>2010301</v>
      </c>
      <c r="D9" s="15" t="s">
        <v>265</v>
      </c>
      <c r="E9" s="16">
        <v>30101</v>
      </c>
      <c r="F9" s="16" t="s">
        <v>266</v>
      </c>
      <c r="G9" s="30">
        <f t="shared" si="0"/>
        <v>26.86</v>
      </c>
      <c r="H9" s="30">
        <f>I9+J9+K9</f>
        <v>26.86</v>
      </c>
      <c r="I9" s="30">
        <v>26.86</v>
      </c>
      <c r="J9" s="30"/>
      <c r="K9" s="30"/>
      <c r="L9" s="30"/>
      <c r="M9" s="30">
        <f>N9+O9+P9+Q9+R9</f>
        <v>0</v>
      </c>
      <c r="N9" s="30"/>
      <c r="O9" s="30"/>
      <c r="P9" s="30"/>
      <c r="Q9" s="30"/>
      <c r="R9" s="30"/>
      <c r="S9" s="15"/>
    </row>
    <row r="10" ht="25" customHeight="1" spans="1:19">
      <c r="A10" s="15" t="s">
        <v>70</v>
      </c>
      <c r="B10" s="16" t="s">
        <v>264</v>
      </c>
      <c r="C10" s="16">
        <v>2010301</v>
      </c>
      <c r="D10" s="15" t="s">
        <v>265</v>
      </c>
      <c r="E10" s="16">
        <v>30102</v>
      </c>
      <c r="F10" s="16" t="s">
        <v>267</v>
      </c>
      <c r="G10" s="30">
        <f t="shared" si="0"/>
        <v>4.08</v>
      </c>
      <c r="H10" s="30">
        <f>I10+J10+K10</f>
        <v>4.08</v>
      </c>
      <c r="I10" s="30">
        <v>4.08</v>
      </c>
      <c r="J10" s="30"/>
      <c r="K10" s="30"/>
      <c r="L10" s="30"/>
      <c r="M10" s="30">
        <f>N10+O10+P10+Q10+R10</f>
        <v>0</v>
      </c>
      <c r="N10" s="30"/>
      <c r="O10" s="30"/>
      <c r="P10" s="30"/>
      <c r="Q10" s="30"/>
      <c r="R10" s="30"/>
      <c r="S10" s="15"/>
    </row>
    <row r="11" ht="25" customHeight="1" spans="1:19">
      <c r="A11" s="15" t="s">
        <v>70</v>
      </c>
      <c r="B11" s="16" t="s">
        <v>264</v>
      </c>
      <c r="C11" s="16">
        <v>2010301</v>
      </c>
      <c r="D11" s="15" t="s">
        <v>265</v>
      </c>
      <c r="E11" s="16">
        <v>30103</v>
      </c>
      <c r="F11" s="16" t="s">
        <v>268</v>
      </c>
      <c r="G11" s="30">
        <f t="shared" si="0"/>
        <v>8.26</v>
      </c>
      <c r="H11" s="30">
        <f t="shared" ref="H11:H20" si="3">I11+J11+K11</f>
        <v>8.26</v>
      </c>
      <c r="I11" s="30">
        <v>8.26</v>
      </c>
      <c r="J11" s="30"/>
      <c r="K11" s="30"/>
      <c r="L11" s="30"/>
      <c r="M11" s="30"/>
      <c r="N11" s="30"/>
      <c r="O11" s="30"/>
      <c r="P11" s="30"/>
      <c r="Q11" s="30"/>
      <c r="R11" s="30"/>
      <c r="S11" s="15"/>
    </row>
    <row r="12" ht="25" customHeight="1" spans="1:19">
      <c r="A12" s="15" t="s">
        <v>70</v>
      </c>
      <c r="B12" s="16" t="s">
        <v>264</v>
      </c>
      <c r="C12" s="16">
        <v>2010301</v>
      </c>
      <c r="D12" s="15" t="s">
        <v>265</v>
      </c>
      <c r="E12" s="16">
        <v>30107</v>
      </c>
      <c r="F12" s="16" t="s">
        <v>269</v>
      </c>
      <c r="G12" s="30">
        <f t="shared" si="0"/>
        <v>25.73</v>
      </c>
      <c r="H12" s="30">
        <f t="shared" si="3"/>
        <v>25.73</v>
      </c>
      <c r="I12" s="30">
        <v>25.73</v>
      </c>
      <c r="J12" s="30"/>
      <c r="K12" s="30"/>
      <c r="L12" s="30"/>
      <c r="M12" s="30"/>
      <c r="N12" s="30"/>
      <c r="O12" s="30"/>
      <c r="P12" s="30"/>
      <c r="Q12" s="30"/>
      <c r="R12" s="30"/>
      <c r="S12" s="15"/>
    </row>
    <row r="13" ht="57" customHeight="1" spans="1:19">
      <c r="A13" s="15" t="s">
        <v>70</v>
      </c>
      <c r="B13" s="16" t="s">
        <v>270</v>
      </c>
      <c r="C13" s="16">
        <v>2080505</v>
      </c>
      <c r="D13" s="15" t="s">
        <v>99</v>
      </c>
      <c r="E13" s="16">
        <v>30108</v>
      </c>
      <c r="F13" s="15" t="s">
        <v>271</v>
      </c>
      <c r="G13" s="30">
        <f t="shared" si="0"/>
        <v>7.72</v>
      </c>
      <c r="H13" s="30">
        <f t="shared" si="3"/>
        <v>7.72</v>
      </c>
      <c r="I13" s="30">
        <v>7.72</v>
      </c>
      <c r="J13" s="30"/>
      <c r="K13" s="30"/>
      <c r="L13" s="30"/>
      <c r="M13" s="30"/>
      <c r="N13" s="30"/>
      <c r="O13" s="30"/>
      <c r="P13" s="30"/>
      <c r="Q13" s="30"/>
      <c r="R13" s="30"/>
      <c r="S13" s="15"/>
    </row>
    <row r="14" ht="54" customHeight="1" spans="1:19">
      <c r="A14" s="15" t="s">
        <v>70</v>
      </c>
      <c r="B14" s="16" t="s">
        <v>270</v>
      </c>
      <c r="C14" s="16">
        <v>2101102</v>
      </c>
      <c r="D14" s="15" t="s">
        <v>102</v>
      </c>
      <c r="E14" s="16">
        <v>30110</v>
      </c>
      <c r="F14" s="15" t="s">
        <v>272</v>
      </c>
      <c r="G14" s="30">
        <f t="shared" si="0"/>
        <v>3.09</v>
      </c>
      <c r="H14" s="30">
        <f t="shared" si="3"/>
        <v>3.09</v>
      </c>
      <c r="I14" s="30">
        <v>3.09</v>
      </c>
      <c r="J14" s="30"/>
      <c r="K14" s="30"/>
      <c r="L14" s="30"/>
      <c r="M14" s="30"/>
      <c r="N14" s="30"/>
      <c r="O14" s="30"/>
      <c r="P14" s="30"/>
      <c r="Q14" s="30"/>
      <c r="R14" s="30"/>
      <c r="S14" s="15"/>
    </row>
    <row r="15" ht="36" spans="1:19">
      <c r="A15" s="15" t="s">
        <v>70</v>
      </c>
      <c r="B15" s="16" t="s">
        <v>270</v>
      </c>
      <c r="C15" s="16">
        <v>2101599</v>
      </c>
      <c r="D15" s="15" t="s">
        <v>104</v>
      </c>
      <c r="E15" s="16">
        <v>30112</v>
      </c>
      <c r="F15" s="15" t="s">
        <v>273</v>
      </c>
      <c r="G15" s="30">
        <f t="shared" si="0"/>
        <v>0.2</v>
      </c>
      <c r="H15" s="30">
        <f t="shared" si="3"/>
        <v>0.2</v>
      </c>
      <c r="I15" s="30">
        <v>0.2</v>
      </c>
      <c r="J15" s="30"/>
      <c r="K15" s="30"/>
      <c r="L15" s="30"/>
      <c r="M15" s="30"/>
      <c r="N15" s="30"/>
      <c r="O15" s="30"/>
      <c r="P15" s="30"/>
      <c r="Q15" s="30"/>
      <c r="R15" s="30"/>
      <c r="S15" s="15"/>
    </row>
    <row r="16" ht="25" customHeight="1" spans="1:19">
      <c r="A16" s="15" t="s">
        <v>70</v>
      </c>
      <c r="B16" s="16" t="s">
        <v>264</v>
      </c>
      <c r="C16" s="16">
        <v>2210201</v>
      </c>
      <c r="D16" s="15" t="s">
        <v>107</v>
      </c>
      <c r="E16" s="16">
        <v>30113</v>
      </c>
      <c r="F16" s="16" t="s">
        <v>107</v>
      </c>
      <c r="G16" s="30">
        <f t="shared" si="0"/>
        <v>7.2</v>
      </c>
      <c r="H16" s="30">
        <f t="shared" si="3"/>
        <v>7.2</v>
      </c>
      <c r="I16" s="30">
        <v>7.2</v>
      </c>
      <c r="J16" s="30"/>
      <c r="K16" s="30"/>
      <c r="L16" s="30"/>
      <c r="M16" s="30"/>
      <c r="N16" s="30"/>
      <c r="O16" s="30"/>
      <c r="P16" s="30"/>
      <c r="Q16" s="30"/>
      <c r="R16" s="30"/>
      <c r="S16" s="15"/>
    </row>
    <row r="17" s="3" customFormat="1" ht="25" customHeight="1" spans="1:19">
      <c r="A17" s="15" t="s">
        <v>70</v>
      </c>
      <c r="B17" s="9" t="s">
        <v>274</v>
      </c>
      <c r="C17" s="14"/>
      <c r="D17" s="9"/>
      <c r="E17" s="14"/>
      <c r="F17" s="14"/>
      <c r="G17" s="29">
        <f t="shared" ref="G17:G22" si="4">H17+L17+M17</f>
        <v>5.47</v>
      </c>
      <c r="H17" s="29">
        <f t="shared" ref="H17:H22" si="5">I17+J17+K17</f>
        <v>5.47</v>
      </c>
      <c r="I17" s="29">
        <f>SUM(I18:I22)</f>
        <v>5.47</v>
      </c>
      <c r="J17" s="29">
        <f>SUM(J18:J22)</f>
        <v>0</v>
      </c>
      <c r="K17" s="29">
        <f>SUM(K18:K22)</f>
        <v>0</v>
      </c>
      <c r="L17" s="29">
        <f>SUM(L18:L22)</f>
        <v>0</v>
      </c>
      <c r="M17" s="29">
        <f t="shared" ref="M17:M22" si="6">N17+O17+P17+Q17+R17</f>
        <v>0</v>
      </c>
      <c r="N17" s="29">
        <f>SUM(N18:N22)</f>
        <v>0</v>
      </c>
      <c r="O17" s="29">
        <f>SUM(O18:O22)</f>
        <v>0</v>
      </c>
      <c r="P17" s="29">
        <f>SUM(P18:P22)</f>
        <v>0</v>
      </c>
      <c r="Q17" s="29">
        <f>SUM(Q18:Q22)</f>
        <v>0</v>
      </c>
      <c r="R17" s="29">
        <f>SUM(R18:R22)</f>
        <v>0</v>
      </c>
      <c r="S17" s="9"/>
    </row>
    <row r="18" ht="25" customHeight="1" spans="1:19">
      <c r="A18" s="15" t="s">
        <v>70</v>
      </c>
      <c r="B18" s="15" t="s">
        <v>274</v>
      </c>
      <c r="C18" s="16">
        <v>2010301</v>
      </c>
      <c r="D18" s="15" t="s">
        <v>265</v>
      </c>
      <c r="E18" s="16">
        <v>30201</v>
      </c>
      <c r="F18" s="16" t="s">
        <v>275</v>
      </c>
      <c r="G18" s="30">
        <f t="shared" si="4"/>
        <v>1.27</v>
      </c>
      <c r="H18" s="30">
        <f t="shared" si="5"/>
        <v>1.27</v>
      </c>
      <c r="I18" s="30">
        <v>1.27</v>
      </c>
      <c r="J18" s="30"/>
      <c r="K18" s="30"/>
      <c r="L18" s="30"/>
      <c r="M18" s="30">
        <f t="shared" si="6"/>
        <v>0</v>
      </c>
      <c r="N18" s="30"/>
      <c r="O18" s="30"/>
      <c r="P18" s="30"/>
      <c r="Q18" s="30"/>
      <c r="R18" s="30"/>
      <c r="S18" s="15"/>
    </row>
    <row r="19" ht="25" customHeight="1" spans="1:19">
      <c r="A19" s="15" t="s">
        <v>70</v>
      </c>
      <c r="B19" s="15" t="s">
        <v>274</v>
      </c>
      <c r="C19" s="16">
        <v>2010301</v>
      </c>
      <c r="D19" s="15" t="s">
        <v>265</v>
      </c>
      <c r="E19" s="16">
        <v>30207</v>
      </c>
      <c r="F19" s="16" t="s">
        <v>276</v>
      </c>
      <c r="G19" s="30">
        <f t="shared" si="4"/>
        <v>0.2</v>
      </c>
      <c r="H19" s="30">
        <f t="shared" si="5"/>
        <v>0.2</v>
      </c>
      <c r="I19" s="30">
        <v>0.2</v>
      </c>
      <c r="J19" s="30"/>
      <c r="K19" s="30"/>
      <c r="L19" s="30"/>
      <c r="M19" s="30">
        <f t="shared" si="6"/>
        <v>0</v>
      </c>
      <c r="N19" s="30"/>
      <c r="O19" s="30"/>
      <c r="P19" s="30"/>
      <c r="Q19" s="30"/>
      <c r="R19" s="30"/>
      <c r="S19" s="15"/>
    </row>
    <row r="20" ht="25" customHeight="1" spans="1:19">
      <c r="A20" s="15" t="s">
        <v>70</v>
      </c>
      <c r="B20" s="15" t="s">
        <v>274</v>
      </c>
      <c r="C20" s="16">
        <v>2010301</v>
      </c>
      <c r="D20" s="15" t="s">
        <v>265</v>
      </c>
      <c r="E20" s="16">
        <v>30217</v>
      </c>
      <c r="F20" s="16" t="s">
        <v>277</v>
      </c>
      <c r="G20" s="30">
        <f t="shared" si="4"/>
        <v>1.8</v>
      </c>
      <c r="H20" s="30">
        <f t="shared" si="5"/>
        <v>1.8</v>
      </c>
      <c r="I20" s="30">
        <v>1.8</v>
      </c>
      <c r="J20" s="30"/>
      <c r="K20" s="30"/>
      <c r="L20" s="30"/>
      <c r="M20" s="30">
        <f t="shared" si="6"/>
        <v>0</v>
      </c>
      <c r="N20" s="30"/>
      <c r="O20" s="30"/>
      <c r="P20" s="30"/>
      <c r="Q20" s="30"/>
      <c r="R20" s="30"/>
      <c r="S20" s="15"/>
    </row>
    <row r="21" ht="25" customHeight="1" spans="1:19">
      <c r="A21" s="15" t="s">
        <v>70</v>
      </c>
      <c r="B21" s="15" t="s">
        <v>274</v>
      </c>
      <c r="C21" s="16">
        <v>2010301</v>
      </c>
      <c r="D21" s="15" t="s">
        <v>265</v>
      </c>
      <c r="E21" s="16">
        <v>30228</v>
      </c>
      <c r="F21" s="16" t="s">
        <v>278</v>
      </c>
      <c r="G21" s="30">
        <f t="shared" si="4"/>
        <v>1</v>
      </c>
      <c r="H21" s="30">
        <f t="shared" si="5"/>
        <v>1</v>
      </c>
      <c r="I21" s="30">
        <v>1</v>
      </c>
      <c r="J21" s="30"/>
      <c r="K21" s="30"/>
      <c r="L21" s="30"/>
      <c r="M21" s="30"/>
      <c r="N21" s="30"/>
      <c r="O21" s="30"/>
      <c r="P21" s="30"/>
      <c r="Q21" s="30"/>
      <c r="R21" s="30"/>
      <c r="S21" s="15"/>
    </row>
    <row r="22" ht="25" customHeight="1" spans="1:19">
      <c r="A22" s="15" t="s">
        <v>70</v>
      </c>
      <c r="B22" s="15" t="s">
        <v>274</v>
      </c>
      <c r="C22" s="16">
        <v>2010301</v>
      </c>
      <c r="D22" s="15" t="s">
        <v>265</v>
      </c>
      <c r="E22" s="16">
        <v>30231</v>
      </c>
      <c r="F22" s="16" t="s">
        <v>279</v>
      </c>
      <c r="G22" s="30">
        <f t="shared" si="4"/>
        <v>1.2</v>
      </c>
      <c r="H22" s="30">
        <f t="shared" si="5"/>
        <v>1.2</v>
      </c>
      <c r="I22" s="30">
        <v>1.2</v>
      </c>
      <c r="J22" s="30"/>
      <c r="K22" s="30"/>
      <c r="L22" s="30"/>
      <c r="M22" s="30"/>
      <c r="N22" s="30"/>
      <c r="O22" s="30"/>
      <c r="P22" s="30"/>
      <c r="Q22" s="30"/>
      <c r="R22" s="30"/>
      <c r="S22" s="15"/>
    </row>
    <row r="23" ht="18" customHeight="1" spans="1:1">
      <c r="A23" s="31" t="s">
        <v>225</v>
      </c>
    </row>
    <row r="24" ht="18" customHeight="1" spans="1:1">
      <c r="A24" s="31" t="s">
        <v>280</v>
      </c>
    </row>
    <row r="25" ht="18" customHeight="1" spans="1:1">
      <c r="A25" s="31" t="s">
        <v>281</v>
      </c>
    </row>
  </sheetData>
  <mergeCells count="13">
    <mergeCell ref="A1:R1"/>
    <mergeCell ref="A2:S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751388888888889" right="0.751388888888889" top="1" bottom="1" header="0.5" footer="0.5"/>
  <pageSetup paperSize="9" scale="5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8"/>
  <sheetViews>
    <sheetView view="pageBreakPreview" zoomScaleNormal="100" workbookViewId="0">
      <pane ySplit="6" topLeftCell="A7" activePane="bottomLeft" state="frozen"/>
      <selection/>
      <selection pane="bottomLeft" activeCell="I11" sqref="I11"/>
    </sheetView>
  </sheetViews>
  <sheetFormatPr defaultColWidth="9" defaultRowHeight="14.25"/>
  <cols>
    <col min="1" max="1" width="12.625" customWidth="1"/>
    <col min="2" max="2" width="14.625" customWidth="1"/>
    <col min="5" max="5" width="23.5" customWidth="1"/>
    <col min="6" max="6" width="17.875" customWidth="1"/>
    <col min="7" max="18" width="9.375"/>
  </cols>
  <sheetData>
    <row r="1" s="1" customFormat="1" ht="16" customHeight="1" spans="1:18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58" customHeight="1" spans="1:18">
      <c r="A2" s="6" t="s">
        <v>283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24" customHeight="1" spans="1:30">
      <c r="A3" s="7" t="s">
        <v>230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9"/>
      <c r="N3" s="19"/>
      <c r="O3" s="19"/>
      <c r="P3" s="19"/>
      <c r="Q3" s="19"/>
      <c r="R3" s="19"/>
      <c r="S3" s="21" t="s">
        <v>3</v>
      </c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="2" customFormat="1" ht="30" customHeight="1" spans="1:19">
      <c r="A4" s="8" t="s">
        <v>47</v>
      </c>
      <c r="B4" s="8" t="s">
        <v>259</v>
      </c>
      <c r="C4" s="8" t="s">
        <v>122</v>
      </c>
      <c r="D4" s="8"/>
      <c r="E4" s="8" t="s">
        <v>134</v>
      </c>
      <c r="F4" s="8"/>
      <c r="G4" s="8" t="s">
        <v>223</v>
      </c>
      <c r="H4" s="8" t="s">
        <v>51</v>
      </c>
      <c r="I4" s="8"/>
      <c r="J4" s="8"/>
      <c r="K4" s="8"/>
      <c r="L4" s="8" t="s">
        <v>52</v>
      </c>
      <c r="M4" s="8" t="s">
        <v>53</v>
      </c>
      <c r="N4" s="8"/>
      <c r="O4" s="8"/>
      <c r="P4" s="8"/>
      <c r="Q4" s="8"/>
      <c r="R4" s="8"/>
      <c r="S4" s="8" t="s">
        <v>6</v>
      </c>
    </row>
    <row r="5" s="2" customFormat="1" ht="30" customHeight="1" spans="1:19">
      <c r="A5" s="8"/>
      <c r="B5" s="8"/>
      <c r="C5" s="9" t="s">
        <v>81</v>
      </c>
      <c r="D5" s="9" t="s">
        <v>82</v>
      </c>
      <c r="E5" s="9" t="s">
        <v>81</v>
      </c>
      <c r="F5" s="9" t="s">
        <v>82</v>
      </c>
      <c r="G5" s="8"/>
      <c r="H5" s="9" t="s">
        <v>54</v>
      </c>
      <c r="I5" s="9" t="s">
        <v>78</v>
      </c>
      <c r="J5" s="9" t="s">
        <v>79</v>
      </c>
      <c r="K5" s="9" t="s">
        <v>80</v>
      </c>
      <c r="L5" s="8"/>
      <c r="M5" s="9" t="s">
        <v>54</v>
      </c>
      <c r="N5" s="9" t="s">
        <v>58</v>
      </c>
      <c r="O5" s="9" t="s">
        <v>59</v>
      </c>
      <c r="P5" s="9" t="s">
        <v>60</v>
      </c>
      <c r="Q5" s="9" t="s">
        <v>61</v>
      </c>
      <c r="R5" s="9" t="s">
        <v>62</v>
      </c>
      <c r="S5" s="8"/>
    </row>
    <row r="6" ht="36" customHeight="1" spans="1:19">
      <c r="A6" s="10" t="s">
        <v>63</v>
      </c>
      <c r="B6" s="10"/>
      <c r="C6" s="10"/>
      <c r="D6" s="10"/>
      <c r="E6" s="10"/>
      <c r="F6" s="10"/>
      <c r="G6" s="10" t="s">
        <v>260</v>
      </c>
      <c r="H6" s="10" t="s">
        <v>261</v>
      </c>
      <c r="I6" s="10">
        <v>3</v>
      </c>
      <c r="J6" s="10">
        <v>4</v>
      </c>
      <c r="K6" s="10">
        <v>5</v>
      </c>
      <c r="L6" s="10">
        <v>6</v>
      </c>
      <c r="M6" s="10" t="s">
        <v>284</v>
      </c>
      <c r="N6" s="10">
        <v>8</v>
      </c>
      <c r="O6" s="10">
        <v>9</v>
      </c>
      <c r="P6" s="10">
        <v>10</v>
      </c>
      <c r="Q6" s="10">
        <v>11</v>
      </c>
      <c r="R6" s="10">
        <v>12</v>
      </c>
      <c r="S6" s="16"/>
    </row>
    <row r="7" s="3" customFormat="1" ht="25" customHeight="1" spans="1:19">
      <c r="A7" s="11" t="s">
        <v>70</v>
      </c>
      <c r="B7" s="8"/>
      <c r="C7" s="12"/>
      <c r="D7" s="8"/>
      <c r="E7" s="8"/>
      <c r="F7" s="12" t="s">
        <v>50</v>
      </c>
      <c r="G7" s="13">
        <f t="shared" ref="G7:G15" si="0">H7+L7+M7</f>
        <v>10</v>
      </c>
      <c r="H7" s="13">
        <f t="shared" ref="H7:H15" si="1">I7+J7+K7</f>
        <v>10</v>
      </c>
      <c r="I7" s="13">
        <f>I8</f>
        <v>10</v>
      </c>
      <c r="J7" s="13">
        <f t="shared" ref="J7:R7" si="2">J8</f>
        <v>0</v>
      </c>
      <c r="K7" s="13">
        <f t="shared" si="2"/>
        <v>0</v>
      </c>
      <c r="L7" s="13">
        <f t="shared" si="2"/>
        <v>0</v>
      </c>
      <c r="M7" s="13">
        <f t="shared" si="2"/>
        <v>0</v>
      </c>
      <c r="N7" s="13">
        <f t="shared" si="2"/>
        <v>0</v>
      </c>
      <c r="O7" s="13">
        <f t="shared" si="2"/>
        <v>0</v>
      </c>
      <c r="P7" s="13">
        <f t="shared" si="2"/>
        <v>0</v>
      </c>
      <c r="Q7" s="13">
        <f t="shared" si="2"/>
        <v>0</v>
      </c>
      <c r="R7" s="13">
        <f t="shared" si="2"/>
        <v>0</v>
      </c>
      <c r="S7" s="14"/>
    </row>
    <row r="8" s="3" customFormat="1" ht="25" customHeight="1" spans="1:19">
      <c r="A8" s="11" t="s">
        <v>70</v>
      </c>
      <c r="B8" s="9" t="s">
        <v>285</v>
      </c>
      <c r="C8" s="14"/>
      <c r="D8" s="9"/>
      <c r="E8" s="9"/>
      <c r="F8" s="14"/>
      <c r="G8" s="13">
        <f t="shared" si="0"/>
        <v>10</v>
      </c>
      <c r="H8" s="13">
        <f t="shared" si="1"/>
        <v>10</v>
      </c>
      <c r="I8" s="13">
        <f>SUM(I9:I15)</f>
        <v>10</v>
      </c>
      <c r="J8" s="13">
        <f>SUM(J9:J15)</f>
        <v>0</v>
      </c>
      <c r="K8" s="13">
        <f>SUM(K9:K15)</f>
        <v>0</v>
      </c>
      <c r="L8" s="13">
        <f>SUM(L9:L15)</f>
        <v>0</v>
      </c>
      <c r="M8" s="13">
        <f>N8+O8+P8+Q8+R8</f>
        <v>0</v>
      </c>
      <c r="N8" s="13">
        <f>SUM(N9:N15)</f>
        <v>0</v>
      </c>
      <c r="O8" s="13">
        <f>SUM(O9:O15)</f>
        <v>0</v>
      </c>
      <c r="P8" s="13">
        <f>SUM(P9:P15)</f>
        <v>0</v>
      </c>
      <c r="Q8" s="13">
        <f>SUM(Q9:Q15)</f>
        <v>0</v>
      </c>
      <c r="R8" s="13">
        <f>SUM(R9:R15)</f>
        <v>0</v>
      </c>
      <c r="S8" s="14"/>
    </row>
    <row r="9" ht="25" customHeight="1" spans="1:19">
      <c r="A9" s="11" t="s">
        <v>70</v>
      </c>
      <c r="B9" s="15"/>
      <c r="C9" s="16">
        <v>2010301</v>
      </c>
      <c r="D9" s="15" t="s">
        <v>265</v>
      </c>
      <c r="E9" s="15">
        <v>30299</v>
      </c>
      <c r="F9" s="16" t="s">
        <v>286</v>
      </c>
      <c r="G9" s="17">
        <f t="shared" si="0"/>
        <v>2.35</v>
      </c>
      <c r="H9" s="17">
        <f t="shared" si="1"/>
        <v>2.35</v>
      </c>
      <c r="I9" s="20">
        <v>2.35</v>
      </c>
      <c r="J9" s="17"/>
      <c r="K9" s="17"/>
      <c r="L9" s="17"/>
      <c r="M9" s="17"/>
      <c r="N9" s="17"/>
      <c r="O9" s="17"/>
      <c r="P9" s="17"/>
      <c r="Q9" s="17"/>
      <c r="R9" s="17"/>
      <c r="S9" s="16"/>
    </row>
    <row r="10" ht="25" customHeight="1" spans="1:19">
      <c r="A10" s="11" t="s">
        <v>70</v>
      </c>
      <c r="B10" s="15"/>
      <c r="C10" s="16">
        <v>2010301</v>
      </c>
      <c r="D10" s="15" t="s">
        <v>265</v>
      </c>
      <c r="E10" s="15">
        <v>30239</v>
      </c>
      <c r="F10" s="16" t="s">
        <v>287</v>
      </c>
      <c r="G10" s="17">
        <f t="shared" si="0"/>
        <v>0.5</v>
      </c>
      <c r="H10" s="17">
        <f t="shared" si="1"/>
        <v>0.5</v>
      </c>
      <c r="I10" s="20">
        <v>0.5</v>
      </c>
      <c r="J10" s="17"/>
      <c r="K10" s="17"/>
      <c r="L10" s="17"/>
      <c r="M10" s="17"/>
      <c r="N10" s="17"/>
      <c r="O10" s="17"/>
      <c r="P10" s="17"/>
      <c r="Q10" s="17"/>
      <c r="R10" s="17"/>
      <c r="S10" s="16"/>
    </row>
    <row r="11" ht="25" customHeight="1" spans="1:19">
      <c r="A11" s="11" t="s">
        <v>70</v>
      </c>
      <c r="B11" s="15"/>
      <c r="C11" s="16">
        <v>2010301</v>
      </c>
      <c r="D11" s="15" t="s">
        <v>265</v>
      </c>
      <c r="E11" s="15">
        <v>30231</v>
      </c>
      <c r="F11" s="16" t="s">
        <v>279</v>
      </c>
      <c r="G11" s="17">
        <f t="shared" si="0"/>
        <v>1.8</v>
      </c>
      <c r="H11" s="17">
        <f t="shared" si="1"/>
        <v>1.8</v>
      </c>
      <c r="I11" s="20">
        <v>1.8</v>
      </c>
      <c r="J11" s="17"/>
      <c r="K11" s="17"/>
      <c r="L11" s="17"/>
      <c r="M11" s="17"/>
      <c r="N11" s="17"/>
      <c r="O11" s="17"/>
      <c r="P11" s="17"/>
      <c r="Q11" s="17"/>
      <c r="R11" s="17"/>
      <c r="S11" s="16"/>
    </row>
    <row r="12" ht="25" customHeight="1" spans="1:19">
      <c r="A12" s="11" t="s">
        <v>70</v>
      </c>
      <c r="B12" s="15"/>
      <c r="C12" s="16">
        <v>2010301</v>
      </c>
      <c r="D12" s="15" t="s">
        <v>265</v>
      </c>
      <c r="E12" s="15">
        <v>30226</v>
      </c>
      <c r="F12" s="16" t="s">
        <v>288</v>
      </c>
      <c r="G12" s="17">
        <f t="shared" si="0"/>
        <v>1</v>
      </c>
      <c r="H12" s="17">
        <f t="shared" si="1"/>
        <v>1</v>
      </c>
      <c r="I12" s="20">
        <v>1</v>
      </c>
      <c r="J12" s="17"/>
      <c r="K12" s="17"/>
      <c r="L12" s="17"/>
      <c r="M12" s="17"/>
      <c r="N12" s="17"/>
      <c r="O12" s="17"/>
      <c r="P12" s="17"/>
      <c r="Q12" s="17"/>
      <c r="R12" s="17"/>
      <c r="S12" s="16"/>
    </row>
    <row r="13" ht="25" customHeight="1" spans="1:19">
      <c r="A13" s="11" t="s">
        <v>70</v>
      </c>
      <c r="B13" s="15"/>
      <c r="C13" s="16">
        <v>2010301</v>
      </c>
      <c r="D13" s="15" t="s">
        <v>265</v>
      </c>
      <c r="E13" s="15">
        <v>30215</v>
      </c>
      <c r="F13" s="16" t="s">
        <v>289</v>
      </c>
      <c r="G13" s="17">
        <f t="shared" si="0"/>
        <v>0.15</v>
      </c>
      <c r="H13" s="17">
        <f t="shared" si="1"/>
        <v>0.15</v>
      </c>
      <c r="I13" s="20">
        <v>0.15</v>
      </c>
      <c r="J13" s="17"/>
      <c r="K13" s="17"/>
      <c r="L13" s="17"/>
      <c r="M13" s="17"/>
      <c r="N13" s="17"/>
      <c r="O13" s="17"/>
      <c r="P13" s="17"/>
      <c r="Q13" s="17"/>
      <c r="R13" s="17"/>
      <c r="S13" s="16"/>
    </row>
    <row r="14" ht="25" customHeight="1" spans="1:19">
      <c r="A14" s="11" t="s">
        <v>70</v>
      </c>
      <c r="B14" s="15"/>
      <c r="C14" s="16">
        <v>2010301</v>
      </c>
      <c r="D14" s="15" t="s">
        <v>265</v>
      </c>
      <c r="E14" s="15">
        <v>30211</v>
      </c>
      <c r="F14" s="16" t="s">
        <v>290</v>
      </c>
      <c r="G14" s="17">
        <f t="shared" si="0"/>
        <v>2.2</v>
      </c>
      <c r="H14" s="17">
        <f t="shared" si="1"/>
        <v>2.2</v>
      </c>
      <c r="I14" s="20">
        <v>2.2</v>
      </c>
      <c r="J14" s="17"/>
      <c r="K14" s="17"/>
      <c r="L14" s="17"/>
      <c r="M14" s="17"/>
      <c r="N14" s="17"/>
      <c r="O14" s="17"/>
      <c r="P14" s="17"/>
      <c r="Q14" s="17"/>
      <c r="R14" s="17"/>
      <c r="S14" s="16"/>
    </row>
    <row r="15" ht="25" customHeight="1" spans="1:19">
      <c r="A15" s="11" t="s">
        <v>70</v>
      </c>
      <c r="B15" s="15"/>
      <c r="C15" s="16">
        <v>2010301</v>
      </c>
      <c r="D15" s="15" t="s">
        <v>265</v>
      </c>
      <c r="E15" s="15">
        <v>30201</v>
      </c>
      <c r="F15" s="16" t="s">
        <v>275</v>
      </c>
      <c r="G15" s="17">
        <f t="shared" si="0"/>
        <v>2</v>
      </c>
      <c r="H15" s="17">
        <f t="shared" si="1"/>
        <v>2</v>
      </c>
      <c r="I15" s="20">
        <v>2</v>
      </c>
      <c r="J15" s="17"/>
      <c r="K15" s="17"/>
      <c r="L15" s="17"/>
      <c r="M15" s="17"/>
      <c r="N15" s="17"/>
      <c r="O15" s="17"/>
      <c r="P15" s="17"/>
      <c r="Q15" s="17"/>
      <c r="R15" s="17"/>
      <c r="S15" s="16"/>
    </row>
    <row r="16" s="4" customFormat="1" ht="18" customHeight="1" spans="1:1">
      <c r="A16" s="18" t="s">
        <v>225</v>
      </c>
    </row>
    <row r="17" s="4" customFormat="1" ht="18" customHeight="1" spans="1:1">
      <c r="A17" s="18" t="s">
        <v>291</v>
      </c>
    </row>
    <row r="18" s="4" customFormat="1" spans="1:1">
      <c r="A18" s="18" t="s">
        <v>292</v>
      </c>
    </row>
  </sheetData>
  <mergeCells count="13">
    <mergeCell ref="A1:R1"/>
    <mergeCell ref="A2:R2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  <mergeCell ref="S4:S5"/>
  </mergeCells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view="pageBreakPreview" zoomScaleNormal="100" workbookViewId="0">
      <pane ySplit="7" topLeftCell="A8" activePane="bottomLeft" state="frozen"/>
      <selection/>
      <selection pane="bottomLeft" activeCell="A3" sqref="A3:D3"/>
    </sheetView>
  </sheetViews>
  <sheetFormatPr defaultColWidth="9" defaultRowHeight="14.25"/>
  <cols>
    <col min="1" max="2" width="12.625" customWidth="1"/>
    <col min="3" max="3" width="11.5" customWidth="1"/>
    <col min="4" max="22" width="7.875" customWidth="1"/>
    <col min="23" max="23" width="11.5" customWidth="1"/>
  </cols>
  <sheetData>
    <row r="1" ht="16" customHeight="1" spans="1:1">
      <c r="A1" s="1" t="s">
        <v>45</v>
      </c>
    </row>
    <row r="2" ht="58" customHeight="1" spans="1:22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="41" customFormat="1" ht="24" customHeight="1" spans="1:22">
      <c r="A3" s="43" t="s">
        <v>2</v>
      </c>
      <c r="B3" s="43"/>
      <c r="C3" s="43"/>
      <c r="D3" s="43"/>
      <c r="E3" s="134"/>
      <c r="F3" s="134"/>
      <c r="G3" s="134"/>
      <c r="H3" s="134"/>
      <c r="I3" s="134"/>
      <c r="J3" s="134"/>
      <c r="K3" s="44" t="s">
        <v>3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="41" customFormat="1" ht="26" customHeight="1" spans="1:22">
      <c r="A4" s="153" t="s">
        <v>47</v>
      </c>
      <c r="B4" s="64" t="s">
        <v>42</v>
      </c>
      <c r="C4" s="73"/>
      <c r="D4" s="68" t="s">
        <v>48</v>
      </c>
      <c r="E4" s="63"/>
      <c r="F4" s="63"/>
      <c r="G4" s="63"/>
      <c r="H4" s="63"/>
      <c r="I4" s="63"/>
      <c r="J4" s="63"/>
      <c r="K4" s="63"/>
      <c r="L4" s="63"/>
      <c r="M4" s="63"/>
      <c r="N4" s="78"/>
      <c r="O4" s="68" t="s">
        <v>49</v>
      </c>
      <c r="P4" s="63"/>
      <c r="Q4" s="63"/>
      <c r="R4" s="63"/>
      <c r="S4" s="63"/>
      <c r="T4" s="63"/>
      <c r="U4" s="78"/>
      <c r="V4" s="147" t="s">
        <v>6</v>
      </c>
    </row>
    <row r="5" s="1" customFormat="1" ht="26" customHeight="1" spans="1:22">
      <c r="A5" s="154"/>
      <c r="B5" s="98"/>
      <c r="C5" s="64" t="s">
        <v>50</v>
      </c>
      <c r="D5" s="155" t="s">
        <v>51</v>
      </c>
      <c r="E5" s="156"/>
      <c r="F5" s="156"/>
      <c r="G5" s="157"/>
      <c r="H5" s="135" t="s">
        <v>52</v>
      </c>
      <c r="I5" s="155" t="s">
        <v>53</v>
      </c>
      <c r="J5" s="156"/>
      <c r="K5" s="156"/>
      <c r="L5" s="156"/>
      <c r="M5" s="156"/>
      <c r="N5" s="156"/>
      <c r="O5" s="163" t="s">
        <v>50</v>
      </c>
      <c r="P5" s="155" t="s">
        <v>51</v>
      </c>
      <c r="Q5" s="156"/>
      <c r="R5" s="156"/>
      <c r="S5" s="157"/>
      <c r="T5" s="164" t="s">
        <v>52</v>
      </c>
      <c r="U5" s="164" t="s">
        <v>53</v>
      </c>
      <c r="V5" s="148"/>
    </row>
    <row r="6" s="1" customFormat="1" ht="100" customHeight="1" spans="1:22">
      <c r="A6" s="158"/>
      <c r="B6" s="69"/>
      <c r="C6" s="69"/>
      <c r="D6" s="49" t="s">
        <v>54</v>
      </c>
      <c r="E6" s="135" t="s">
        <v>55</v>
      </c>
      <c r="F6" s="135" t="s">
        <v>56</v>
      </c>
      <c r="G6" s="135" t="s">
        <v>57</v>
      </c>
      <c r="H6" s="135"/>
      <c r="I6" s="135" t="s">
        <v>54</v>
      </c>
      <c r="J6" s="135" t="s">
        <v>58</v>
      </c>
      <c r="K6" s="135" t="s">
        <v>59</v>
      </c>
      <c r="L6" s="155" t="s">
        <v>60</v>
      </c>
      <c r="M6" s="155" t="s">
        <v>61</v>
      </c>
      <c r="N6" s="155" t="s">
        <v>62</v>
      </c>
      <c r="O6" s="163"/>
      <c r="P6" s="49" t="s">
        <v>54</v>
      </c>
      <c r="Q6" s="135" t="s">
        <v>55</v>
      </c>
      <c r="R6" s="135" t="s">
        <v>56</v>
      </c>
      <c r="S6" s="135" t="s">
        <v>57</v>
      </c>
      <c r="T6" s="165"/>
      <c r="U6" s="165"/>
      <c r="V6" s="149"/>
    </row>
    <row r="7" s="1" customFormat="1" ht="48" customHeight="1" spans="1:22">
      <c r="A7" s="159" t="s">
        <v>63</v>
      </c>
      <c r="B7" s="160" t="s">
        <v>64</v>
      </c>
      <c r="C7" s="160" t="s">
        <v>65</v>
      </c>
      <c r="D7" s="160" t="s">
        <v>66</v>
      </c>
      <c r="E7" s="146">
        <v>4</v>
      </c>
      <c r="F7" s="146">
        <v>5</v>
      </c>
      <c r="G7" s="146">
        <v>6</v>
      </c>
      <c r="H7" s="146">
        <v>7</v>
      </c>
      <c r="I7" s="146" t="s">
        <v>67</v>
      </c>
      <c r="J7" s="146">
        <v>9</v>
      </c>
      <c r="K7" s="146">
        <v>10</v>
      </c>
      <c r="L7" s="146">
        <v>11</v>
      </c>
      <c r="M7" s="146">
        <v>12</v>
      </c>
      <c r="N7" s="146">
        <v>13</v>
      </c>
      <c r="O7" s="146" t="s">
        <v>68</v>
      </c>
      <c r="P7" s="146" t="s">
        <v>69</v>
      </c>
      <c r="Q7" s="146">
        <v>16</v>
      </c>
      <c r="R7" s="146">
        <v>17</v>
      </c>
      <c r="S7" s="146">
        <v>18</v>
      </c>
      <c r="T7" s="146">
        <v>19</v>
      </c>
      <c r="U7" s="146">
        <v>20</v>
      </c>
      <c r="V7" s="146"/>
    </row>
    <row r="8" s="1" customFormat="1" ht="25" customHeight="1" spans="1:22">
      <c r="A8" s="159" t="s">
        <v>70</v>
      </c>
      <c r="B8" s="161">
        <f>C8+O8</f>
        <v>98.61</v>
      </c>
      <c r="C8" s="161">
        <f>D8+H8+I8</f>
        <v>98.61</v>
      </c>
      <c r="D8" s="161">
        <f>E8+F8+G8</f>
        <v>98.61</v>
      </c>
      <c r="E8" s="162">
        <v>98.61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46"/>
    </row>
    <row r="9" ht="18" customHeight="1" spans="1:1">
      <c r="A9" s="31" t="s">
        <v>44</v>
      </c>
    </row>
    <row r="10" ht="18" customHeight="1" spans="1:1">
      <c r="A10" s="31"/>
    </row>
  </sheetData>
  <mergeCells count="16">
    <mergeCell ref="A2:V2"/>
    <mergeCell ref="A3:D3"/>
    <mergeCell ref="K3:V3"/>
    <mergeCell ref="D4:N4"/>
    <mergeCell ref="O4:U4"/>
    <mergeCell ref="D5:G5"/>
    <mergeCell ref="I5:N5"/>
    <mergeCell ref="P5:S5"/>
    <mergeCell ref="A4:A6"/>
    <mergeCell ref="B4:B6"/>
    <mergeCell ref="C5:C6"/>
    <mergeCell ref="H5:H6"/>
    <mergeCell ref="O5:O6"/>
    <mergeCell ref="T5:T6"/>
    <mergeCell ref="U5:U6"/>
    <mergeCell ref="V4:V6"/>
  </mergeCells>
  <printOptions horizontalCentered="1"/>
  <pageMargins left="0.751388888888889" right="0.751388888888889" top="0.2125" bottom="0.2125" header="0.511111111111111" footer="0.511111111111111"/>
  <pageSetup paperSize="9" scale="6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workbookViewId="0">
      <pane ySplit="7" topLeftCell="A8" activePane="bottomLeft" state="frozen"/>
      <selection/>
      <selection pane="bottomLeft" activeCell="H19" sqref="H19"/>
    </sheetView>
  </sheetViews>
  <sheetFormatPr defaultColWidth="9" defaultRowHeight="14.25"/>
  <cols>
    <col min="1" max="1" width="8.625" customWidth="1"/>
    <col min="2" max="2" width="24.625" customWidth="1"/>
    <col min="3" max="3" width="9.625" customWidth="1"/>
    <col min="4" max="4" width="10.625" customWidth="1"/>
    <col min="5" max="5" width="13.625" customWidth="1"/>
    <col min="6" max="6" width="12.625" customWidth="1"/>
    <col min="7" max="22" width="8.625" customWidth="1"/>
    <col min="23" max="23" width="9.625" customWidth="1"/>
  </cols>
  <sheetData>
    <row r="1" ht="16" customHeight="1" spans="1:1">
      <c r="A1" s="1" t="s">
        <v>71</v>
      </c>
    </row>
    <row r="2" ht="58" customHeight="1" spans="1:23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="41" customFormat="1" ht="24" customHeight="1" spans="1:23">
      <c r="A3" s="43" t="s">
        <v>2</v>
      </c>
      <c r="B3" s="43"/>
      <c r="C3" s="43"/>
      <c r="D3" s="43"/>
      <c r="E3" s="43"/>
      <c r="F3" s="43"/>
      <c r="G3" s="43"/>
      <c r="H3" s="134"/>
      <c r="I3" s="134"/>
      <c r="J3" s="134"/>
      <c r="K3" s="134"/>
      <c r="L3" s="134"/>
      <c r="M3" s="134"/>
      <c r="N3" s="134"/>
      <c r="O3" s="134"/>
      <c r="P3" s="44" t="s">
        <v>3</v>
      </c>
      <c r="Q3" s="44"/>
      <c r="R3" s="44"/>
      <c r="S3" s="44"/>
      <c r="T3" s="44"/>
      <c r="U3" s="44"/>
      <c r="V3" s="44"/>
      <c r="W3" s="44"/>
    </row>
    <row r="4" s="41" customFormat="1" ht="26" customHeight="1" spans="1:23">
      <c r="A4" s="65" t="s">
        <v>73</v>
      </c>
      <c r="B4" s="67"/>
      <c r="C4" s="48" t="s">
        <v>43</v>
      </c>
      <c r="D4" s="49" t="s">
        <v>74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8" t="s">
        <v>75</v>
      </c>
      <c r="W4" s="147" t="s">
        <v>6</v>
      </c>
    </row>
    <row r="5" s="41" customFormat="1" ht="26" customHeight="1" spans="1:23">
      <c r="A5" s="84"/>
      <c r="B5" s="113"/>
      <c r="C5" s="48"/>
      <c r="D5" s="49" t="s">
        <v>50</v>
      </c>
      <c r="E5" s="49" t="s">
        <v>76</v>
      </c>
      <c r="F5" s="135" t="s">
        <v>77</v>
      </c>
      <c r="G5" s="49" t="s">
        <v>78</v>
      </c>
      <c r="H5" s="49"/>
      <c r="I5" s="49"/>
      <c r="J5" s="49" t="s">
        <v>79</v>
      </c>
      <c r="K5" s="49"/>
      <c r="L5" s="49"/>
      <c r="M5" s="49" t="s">
        <v>80</v>
      </c>
      <c r="N5" s="49"/>
      <c r="O5" s="49"/>
      <c r="P5" s="49" t="s">
        <v>52</v>
      </c>
      <c r="Q5" s="49"/>
      <c r="R5" s="49"/>
      <c r="S5" s="49" t="s">
        <v>53</v>
      </c>
      <c r="T5" s="49"/>
      <c r="U5" s="49"/>
      <c r="V5" s="48"/>
      <c r="W5" s="148"/>
    </row>
    <row r="6" s="1" customFormat="1" ht="54" customHeight="1" spans="1:23">
      <c r="A6" s="49" t="s">
        <v>81</v>
      </c>
      <c r="B6" s="49" t="s">
        <v>82</v>
      </c>
      <c r="C6" s="48"/>
      <c r="D6" s="49"/>
      <c r="E6" s="49"/>
      <c r="F6" s="135"/>
      <c r="G6" s="48" t="s">
        <v>54</v>
      </c>
      <c r="H6" s="48" t="s">
        <v>83</v>
      </c>
      <c r="I6" s="135" t="s">
        <v>84</v>
      </c>
      <c r="J6" s="48" t="s">
        <v>54</v>
      </c>
      <c r="K6" s="48" t="s">
        <v>83</v>
      </c>
      <c r="L6" s="135" t="s">
        <v>84</v>
      </c>
      <c r="M6" s="48" t="s">
        <v>54</v>
      </c>
      <c r="N6" s="48" t="s">
        <v>83</v>
      </c>
      <c r="O6" s="135" t="s">
        <v>84</v>
      </c>
      <c r="P6" s="48" t="s">
        <v>54</v>
      </c>
      <c r="Q6" s="48" t="s">
        <v>83</v>
      </c>
      <c r="R6" s="135" t="s">
        <v>84</v>
      </c>
      <c r="S6" s="48" t="s">
        <v>54</v>
      </c>
      <c r="T6" s="48" t="s">
        <v>83</v>
      </c>
      <c r="U6" s="135" t="s">
        <v>84</v>
      </c>
      <c r="V6" s="48"/>
      <c r="W6" s="149"/>
    </row>
    <row r="7" s="1" customFormat="1" ht="48" customHeight="1" spans="1:23">
      <c r="A7" s="136" t="s">
        <v>63</v>
      </c>
      <c r="B7" s="137"/>
      <c r="C7" s="137" t="s">
        <v>85</v>
      </c>
      <c r="D7" s="138" t="s">
        <v>86</v>
      </c>
      <c r="E7" s="138" t="s">
        <v>87</v>
      </c>
      <c r="F7" s="139" t="s">
        <v>88</v>
      </c>
      <c r="G7" s="140" t="s">
        <v>89</v>
      </c>
      <c r="H7" s="140">
        <v>6</v>
      </c>
      <c r="I7" s="146">
        <v>7</v>
      </c>
      <c r="J7" s="140" t="s">
        <v>90</v>
      </c>
      <c r="K7" s="140">
        <v>9</v>
      </c>
      <c r="L7" s="146">
        <v>10</v>
      </c>
      <c r="M7" s="140" t="s">
        <v>91</v>
      </c>
      <c r="N7" s="140">
        <v>12</v>
      </c>
      <c r="O7" s="146">
        <v>13</v>
      </c>
      <c r="P7" s="140" t="s">
        <v>92</v>
      </c>
      <c r="Q7" s="140">
        <v>15</v>
      </c>
      <c r="R7" s="146">
        <v>16</v>
      </c>
      <c r="S7" s="140" t="s">
        <v>93</v>
      </c>
      <c r="T7" s="140">
        <v>18</v>
      </c>
      <c r="U7" s="146">
        <v>19</v>
      </c>
      <c r="V7" s="140">
        <v>20</v>
      </c>
      <c r="W7" s="139"/>
    </row>
    <row r="8" s="81" customFormat="1" ht="25" customHeight="1" spans="1:23">
      <c r="A8" s="141"/>
      <c r="B8" s="142" t="s">
        <v>50</v>
      </c>
      <c r="C8" s="143">
        <f t="shared" ref="C8:H8" si="0">C9+C12+C15+C20</f>
        <v>98.61</v>
      </c>
      <c r="D8" s="143">
        <f t="shared" si="0"/>
        <v>98.61</v>
      </c>
      <c r="E8" s="143">
        <f t="shared" si="0"/>
        <v>88.61</v>
      </c>
      <c r="F8" s="143">
        <f t="shared" si="0"/>
        <v>10</v>
      </c>
      <c r="G8" s="143">
        <f t="shared" si="0"/>
        <v>98.61</v>
      </c>
      <c r="H8" s="143">
        <f t="shared" si="0"/>
        <v>88.61</v>
      </c>
      <c r="I8" s="143">
        <f t="shared" ref="C8:V8" si="1">I9+I16</f>
        <v>10</v>
      </c>
      <c r="J8" s="143">
        <f t="shared" si="1"/>
        <v>0</v>
      </c>
      <c r="K8" s="143">
        <f t="shared" si="1"/>
        <v>0</v>
      </c>
      <c r="L8" s="143">
        <f t="shared" si="1"/>
        <v>0</v>
      </c>
      <c r="M8" s="143">
        <f t="shared" si="1"/>
        <v>0</v>
      </c>
      <c r="N8" s="143">
        <f t="shared" si="1"/>
        <v>0</v>
      </c>
      <c r="O8" s="143">
        <f t="shared" si="1"/>
        <v>0</v>
      </c>
      <c r="P8" s="143">
        <f t="shared" si="1"/>
        <v>0</v>
      </c>
      <c r="Q8" s="143">
        <f t="shared" si="1"/>
        <v>0</v>
      </c>
      <c r="R8" s="143">
        <f t="shared" si="1"/>
        <v>0</v>
      </c>
      <c r="S8" s="143">
        <f t="shared" si="1"/>
        <v>0</v>
      </c>
      <c r="T8" s="143">
        <f t="shared" si="1"/>
        <v>0</v>
      </c>
      <c r="U8" s="143">
        <f t="shared" si="1"/>
        <v>0</v>
      </c>
      <c r="V8" s="143">
        <f t="shared" si="1"/>
        <v>0</v>
      </c>
      <c r="W8" s="150"/>
    </row>
    <row r="9" s="133" customFormat="1" ht="25" customHeight="1" spans="1:23">
      <c r="A9" s="102">
        <v>201</v>
      </c>
      <c r="B9" s="103" t="s">
        <v>94</v>
      </c>
      <c r="C9" s="144">
        <f>D9+V9</f>
        <v>80.4</v>
      </c>
      <c r="D9" s="144">
        <f t="shared" ref="D9:D23" si="2">E9+F9</f>
        <v>80.4</v>
      </c>
      <c r="E9" s="144">
        <f t="shared" ref="E9:E23" si="3">H9+K9+N9+Q9+T9</f>
        <v>70.4</v>
      </c>
      <c r="F9" s="144">
        <f t="shared" ref="F9:F23" si="4">I9+L9+O9+R9+U9</f>
        <v>10</v>
      </c>
      <c r="G9" s="144">
        <f t="shared" ref="G9:G23" si="5">H9+I9</f>
        <v>80.4</v>
      </c>
      <c r="H9" s="144">
        <v>70.4</v>
      </c>
      <c r="I9" s="144">
        <v>10</v>
      </c>
      <c r="J9" s="144">
        <f t="shared" ref="J9:J23" si="6">K9+L9</f>
        <v>0</v>
      </c>
      <c r="K9" s="144"/>
      <c r="L9" s="144"/>
      <c r="M9" s="144">
        <f t="shared" ref="M9:M23" si="7">N9+O9</f>
        <v>0</v>
      </c>
      <c r="N9" s="144"/>
      <c r="O9" s="144"/>
      <c r="P9" s="144">
        <f t="shared" ref="P9:P23" si="8">Q9+R9</f>
        <v>0</v>
      </c>
      <c r="Q9" s="144"/>
      <c r="R9" s="144"/>
      <c r="S9" s="144">
        <f t="shared" ref="S9:S23" si="9">T9+U9</f>
        <v>0</v>
      </c>
      <c r="T9" s="144"/>
      <c r="U9" s="144"/>
      <c r="V9" s="144"/>
      <c r="W9" s="151"/>
    </row>
    <row r="10" s="1" customFormat="1" ht="25" customHeight="1" spans="1:23">
      <c r="A10" s="105">
        <v>20103</v>
      </c>
      <c r="B10" s="106" t="s">
        <v>95</v>
      </c>
      <c r="C10" s="145">
        <f t="shared" ref="C9:C23" si="10">D10+V10</f>
        <v>80.4</v>
      </c>
      <c r="D10" s="145">
        <f t="shared" si="2"/>
        <v>80.4</v>
      </c>
      <c r="E10" s="145">
        <f t="shared" si="3"/>
        <v>70.4</v>
      </c>
      <c r="F10" s="145">
        <f t="shared" si="4"/>
        <v>10</v>
      </c>
      <c r="G10" s="145">
        <f t="shared" si="5"/>
        <v>80.4</v>
      </c>
      <c r="H10" s="145">
        <v>70.4</v>
      </c>
      <c r="I10" s="145">
        <v>10</v>
      </c>
      <c r="J10" s="145">
        <f t="shared" si="6"/>
        <v>0</v>
      </c>
      <c r="K10" s="145"/>
      <c r="L10" s="145"/>
      <c r="M10" s="145">
        <f t="shared" si="7"/>
        <v>0</v>
      </c>
      <c r="N10" s="145"/>
      <c r="O10" s="145"/>
      <c r="P10" s="145">
        <f t="shared" si="8"/>
        <v>0</v>
      </c>
      <c r="Q10" s="145"/>
      <c r="R10" s="145"/>
      <c r="S10" s="145">
        <f t="shared" si="9"/>
        <v>0</v>
      </c>
      <c r="T10" s="145"/>
      <c r="U10" s="145"/>
      <c r="V10" s="145"/>
      <c r="W10" s="152"/>
    </row>
    <row r="11" s="1" customFormat="1" ht="25" customHeight="1" spans="1:23">
      <c r="A11" s="105">
        <v>2010301</v>
      </c>
      <c r="B11" s="106" t="s">
        <v>96</v>
      </c>
      <c r="C11" s="145">
        <v>80.4</v>
      </c>
      <c r="D11" s="145">
        <v>80.4</v>
      </c>
      <c r="E11" s="145">
        <v>70.4</v>
      </c>
      <c r="F11" s="145">
        <v>10</v>
      </c>
      <c r="G11" s="145">
        <f t="shared" si="5"/>
        <v>80.4</v>
      </c>
      <c r="H11" s="145">
        <v>70.4</v>
      </c>
      <c r="I11" s="145">
        <v>10</v>
      </c>
      <c r="J11" s="145">
        <f t="shared" si="6"/>
        <v>0</v>
      </c>
      <c r="K11" s="145"/>
      <c r="L11" s="145"/>
      <c r="M11" s="145">
        <f t="shared" si="7"/>
        <v>0</v>
      </c>
      <c r="N11" s="145"/>
      <c r="O11" s="145"/>
      <c r="P11" s="145">
        <f t="shared" si="8"/>
        <v>0</v>
      </c>
      <c r="Q11" s="145"/>
      <c r="R11" s="145"/>
      <c r="S11" s="145">
        <f t="shared" si="9"/>
        <v>0</v>
      </c>
      <c r="T11" s="145"/>
      <c r="U11" s="145"/>
      <c r="V11" s="145"/>
      <c r="W11" s="152"/>
    </row>
    <row r="12" s="1" customFormat="1" ht="25" customHeight="1" spans="1:23">
      <c r="A12" s="102">
        <v>208</v>
      </c>
      <c r="B12" s="103" t="s">
        <v>97</v>
      </c>
      <c r="C12" s="144">
        <f t="shared" si="10"/>
        <v>7.72</v>
      </c>
      <c r="D12" s="144">
        <f t="shared" si="2"/>
        <v>7.72</v>
      </c>
      <c r="E12" s="144">
        <f t="shared" si="3"/>
        <v>7.72</v>
      </c>
      <c r="F12" s="144">
        <f t="shared" si="4"/>
        <v>0</v>
      </c>
      <c r="G12" s="144">
        <f t="shared" si="5"/>
        <v>7.72</v>
      </c>
      <c r="H12" s="144">
        <v>7.72</v>
      </c>
      <c r="I12" s="144"/>
      <c r="J12" s="144">
        <f t="shared" si="6"/>
        <v>0</v>
      </c>
      <c r="K12" s="144"/>
      <c r="L12" s="144"/>
      <c r="M12" s="144">
        <f t="shared" si="7"/>
        <v>0</v>
      </c>
      <c r="N12" s="144"/>
      <c r="O12" s="144"/>
      <c r="P12" s="144">
        <f t="shared" si="8"/>
        <v>0</v>
      </c>
      <c r="Q12" s="144"/>
      <c r="R12" s="144"/>
      <c r="S12" s="144">
        <f t="shared" si="9"/>
        <v>0</v>
      </c>
      <c r="T12" s="144"/>
      <c r="U12" s="144"/>
      <c r="V12" s="144"/>
      <c r="W12" s="151"/>
    </row>
    <row r="13" s="1" customFormat="1" ht="25" customHeight="1" spans="1:23">
      <c r="A13" s="105">
        <v>20805</v>
      </c>
      <c r="B13" s="106" t="s">
        <v>98</v>
      </c>
      <c r="C13" s="145">
        <f t="shared" si="10"/>
        <v>7.72</v>
      </c>
      <c r="D13" s="145">
        <f t="shared" si="2"/>
        <v>7.72</v>
      </c>
      <c r="E13" s="145">
        <f t="shared" si="3"/>
        <v>7.72</v>
      </c>
      <c r="F13" s="145">
        <f t="shared" si="4"/>
        <v>0</v>
      </c>
      <c r="G13" s="145">
        <f t="shared" si="5"/>
        <v>7.72</v>
      </c>
      <c r="H13" s="145">
        <v>7.72</v>
      </c>
      <c r="I13" s="145"/>
      <c r="J13" s="145">
        <f t="shared" si="6"/>
        <v>0</v>
      </c>
      <c r="K13" s="145"/>
      <c r="L13" s="145"/>
      <c r="M13" s="145">
        <f t="shared" si="7"/>
        <v>0</v>
      </c>
      <c r="N13" s="145"/>
      <c r="O13" s="145"/>
      <c r="P13" s="145">
        <f t="shared" si="8"/>
        <v>0</v>
      </c>
      <c r="Q13" s="145"/>
      <c r="R13" s="145"/>
      <c r="S13" s="145">
        <f t="shared" si="9"/>
        <v>0</v>
      </c>
      <c r="T13" s="145"/>
      <c r="U13" s="145"/>
      <c r="V13" s="145"/>
      <c r="W13" s="152"/>
    </row>
    <row r="14" s="1" customFormat="1" ht="25" customHeight="1" spans="1:23">
      <c r="A14" s="105">
        <v>2080505</v>
      </c>
      <c r="B14" s="106" t="s">
        <v>99</v>
      </c>
      <c r="C14" s="145">
        <f t="shared" si="10"/>
        <v>7.72</v>
      </c>
      <c r="D14" s="145">
        <f t="shared" si="2"/>
        <v>7.72</v>
      </c>
      <c r="E14" s="145">
        <f t="shared" si="3"/>
        <v>7.72</v>
      </c>
      <c r="F14" s="145">
        <f t="shared" si="4"/>
        <v>0</v>
      </c>
      <c r="G14" s="145">
        <f t="shared" si="5"/>
        <v>7.72</v>
      </c>
      <c r="H14" s="145">
        <v>7.72</v>
      </c>
      <c r="I14" s="145"/>
      <c r="J14" s="145">
        <f t="shared" si="6"/>
        <v>0</v>
      </c>
      <c r="K14" s="145"/>
      <c r="L14" s="145"/>
      <c r="M14" s="145">
        <f t="shared" si="7"/>
        <v>0</v>
      </c>
      <c r="N14" s="145"/>
      <c r="O14" s="145"/>
      <c r="P14" s="145">
        <f t="shared" si="8"/>
        <v>0</v>
      </c>
      <c r="Q14" s="145"/>
      <c r="R14" s="145"/>
      <c r="S14" s="145">
        <f t="shared" si="9"/>
        <v>0</v>
      </c>
      <c r="T14" s="145"/>
      <c r="U14" s="145"/>
      <c r="V14" s="145"/>
      <c r="W14" s="152"/>
    </row>
    <row r="15" s="1" customFormat="1" ht="25" customHeight="1" spans="1:23">
      <c r="A15" s="102">
        <v>210</v>
      </c>
      <c r="B15" s="103" t="s">
        <v>100</v>
      </c>
      <c r="C15" s="144">
        <f t="shared" si="10"/>
        <v>3.29</v>
      </c>
      <c r="D15" s="144">
        <f t="shared" si="2"/>
        <v>3.29</v>
      </c>
      <c r="E15" s="144">
        <f t="shared" si="3"/>
        <v>3.29</v>
      </c>
      <c r="F15" s="144">
        <f t="shared" si="4"/>
        <v>0</v>
      </c>
      <c r="G15" s="144">
        <f t="shared" si="5"/>
        <v>3.29</v>
      </c>
      <c r="H15" s="144">
        <v>3.29</v>
      </c>
      <c r="I15" s="144"/>
      <c r="J15" s="144">
        <f t="shared" si="6"/>
        <v>0</v>
      </c>
      <c r="K15" s="144"/>
      <c r="L15" s="144"/>
      <c r="M15" s="144">
        <f t="shared" si="7"/>
        <v>0</v>
      </c>
      <c r="N15" s="144"/>
      <c r="O15" s="144"/>
      <c r="P15" s="144">
        <f t="shared" si="8"/>
        <v>0</v>
      </c>
      <c r="Q15" s="144"/>
      <c r="R15" s="144"/>
      <c r="S15" s="144">
        <f t="shared" si="9"/>
        <v>0</v>
      </c>
      <c r="T15" s="144"/>
      <c r="U15" s="144"/>
      <c r="V15" s="144"/>
      <c r="W15" s="151"/>
    </row>
    <row r="16" s="1" customFormat="1" ht="25" customHeight="1" spans="1:23">
      <c r="A16" s="105">
        <v>21011</v>
      </c>
      <c r="B16" s="106" t="s">
        <v>101</v>
      </c>
      <c r="C16" s="145">
        <f t="shared" si="10"/>
        <v>3.09</v>
      </c>
      <c r="D16" s="145">
        <f t="shared" si="2"/>
        <v>3.09</v>
      </c>
      <c r="E16" s="145">
        <f t="shared" si="3"/>
        <v>3.09</v>
      </c>
      <c r="F16" s="145">
        <f t="shared" si="4"/>
        <v>0</v>
      </c>
      <c r="G16" s="145">
        <f t="shared" si="5"/>
        <v>3.09</v>
      </c>
      <c r="H16" s="145">
        <v>3.09</v>
      </c>
      <c r="I16" s="145"/>
      <c r="J16" s="145">
        <f t="shared" si="6"/>
        <v>0</v>
      </c>
      <c r="K16" s="145"/>
      <c r="L16" s="145"/>
      <c r="M16" s="145">
        <f t="shared" si="7"/>
        <v>0</v>
      </c>
      <c r="N16" s="145"/>
      <c r="O16" s="145"/>
      <c r="P16" s="145">
        <f t="shared" si="8"/>
        <v>0</v>
      </c>
      <c r="Q16" s="145"/>
      <c r="R16" s="145"/>
      <c r="S16" s="145">
        <f t="shared" si="9"/>
        <v>0</v>
      </c>
      <c r="T16" s="145"/>
      <c r="U16" s="145"/>
      <c r="V16" s="145"/>
      <c r="W16" s="152"/>
    </row>
    <row r="17" s="1" customFormat="1" ht="25" customHeight="1" spans="1:23">
      <c r="A17" s="105">
        <v>2101102</v>
      </c>
      <c r="B17" s="106" t="s">
        <v>102</v>
      </c>
      <c r="C17" s="145">
        <f t="shared" si="10"/>
        <v>3.09</v>
      </c>
      <c r="D17" s="145">
        <f t="shared" si="2"/>
        <v>3.09</v>
      </c>
      <c r="E17" s="145">
        <f t="shared" si="3"/>
        <v>3.09</v>
      </c>
      <c r="F17" s="145">
        <f t="shared" si="4"/>
        <v>0</v>
      </c>
      <c r="G17" s="145">
        <f t="shared" si="5"/>
        <v>3.09</v>
      </c>
      <c r="H17" s="145">
        <v>3.09</v>
      </c>
      <c r="I17" s="145"/>
      <c r="J17" s="145">
        <f t="shared" si="6"/>
        <v>0</v>
      </c>
      <c r="K17" s="145"/>
      <c r="L17" s="145"/>
      <c r="M17" s="145">
        <f t="shared" si="7"/>
        <v>0</v>
      </c>
      <c r="N17" s="145"/>
      <c r="O17" s="145"/>
      <c r="P17" s="145">
        <f t="shared" si="8"/>
        <v>0</v>
      </c>
      <c r="Q17" s="145"/>
      <c r="R17" s="145"/>
      <c r="S17" s="145">
        <f t="shared" si="9"/>
        <v>0</v>
      </c>
      <c r="T17" s="145"/>
      <c r="U17" s="145"/>
      <c r="V17" s="145"/>
      <c r="W17" s="152"/>
    </row>
    <row r="18" s="1" customFormat="1" ht="25" customHeight="1" spans="1:23">
      <c r="A18" s="105">
        <v>21015</v>
      </c>
      <c r="B18" s="106" t="s">
        <v>103</v>
      </c>
      <c r="C18" s="145">
        <f t="shared" si="10"/>
        <v>0.2</v>
      </c>
      <c r="D18" s="145">
        <f t="shared" si="2"/>
        <v>0.2</v>
      </c>
      <c r="E18" s="145">
        <f t="shared" si="3"/>
        <v>0.2</v>
      </c>
      <c r="F18" s="145">
        <f t="shared" si="4"/>
        <v>0</v>
      </c>
      <c r="G18" s="145">
        <f t="shared" si="5"/>
        <v>0.2</v>
      </c>
      <c r="H18" s="145">
        <v>0.2</v>
      </c>
      <c r="I18" s="145"/>
      <c r="J18" s="145">
        <f t="shared" si="6"/>
        <v>0</v>
      </c>
      <c r="K18" s="145"/>
      <c r="L18" s="145"/>
      <c r="M18" s="145">
        <f t="shared" si="7"/>
        <v>0</v>
      </c>
      <c r="N18" s="145"/>
      <c r="O18" s="145"/>
      <c r="P18" s="145">
        <f t="shared" si="8"/>
        <v>0</v>
      </c>
      <c r="Q18" s="145"/>
      <c r="R18" s="145"/>
      <c r="S18" s="145">
        <f t="shared" si="9"/>
        <v>0</v>
      </c>
      <c r="T18" s="145"/>
      <c r="U18" s="145"/>
      <c r="V18" s="145"/>
      <c r="W18" s="152"/>
    </row>
    <row r="19" s="1" customFormat="1" ht="25" customHeight="1" spans="1:23">
      <c r="A19" s="105">
        <v>2101599</v>
      </c>
      <c r="B19" s="106" t="s">
        <v>104</v>
      </c>
      <c r="C19" s="145">
        <f t="shared" si="10"/>
        <v>0.2</v>
      </c>
      <c r="D19" s="145">
        <f t="shared" si="2"/>
        <v>0.2</v>
      </c>
      <c r="E19" s="145">
        <f t="shared" si="3"/>
        <v>0.2</v>
      </c>
      <c r="F19" s="145">
        <f t="shared" si="4"/>
        <v>0</v>
      </c>
      <c r="G19" s="145">
        <f t="shared" si="5"/>
        <v>0.2</v>
      </c>
      <c r="H19" s="145">
        <v>0.2</v>
      </c>
      <c r="I19" s="145"/>
      <c r="J19" s="145">
        <f t="shared" si="6"/>
        <v>0</v>
      </c>
      <c r="K19" s="145"/>
      <c r="L19" s="145"/>
      <c r="M19" s="145">
        <f t="shared" si="7"/>
        <v>0</v>
      </c>
      <c r="N19" s="145"/>
      <c r="O19" s="145"/>
      <c r="P19" s="145">
        <f t="shared" si="8"/>
        <v>0</v>
      </c>
      <c r="Q19" s="145"/>
      <c r="R19" s="145"/>
      <c r="S19" s="145">
        <f t="shared" si="9"/>
        <v>0</v>
      </c>
      <c r="T19" s="145"/>
      <c r="U19" s="145"/>
      <c r="V19" s="145"/>
      <c r="W19" s="152"/>
    </row>
    <row r="20" s="1" customFormat="1" ht="25" customHeight="1" spans="1:23">
      <c r="A20" s="102">
        <v>221</v>
      </c>
      <c r="B20" s="103" t="s">
        <v>105</v>
      </c>
      <c r="C20" s="144">
        <f t="shared" si="10"/>
        <v>7.2</v>
      </c>
      <c r="D20" s="144">
        <f t="shared" si="2"/>
        <v>7.2</v>
      </c>
      <c r="E20" s="144">
        <f t="shared" si="3"/>
        <v>7.2</v>
      </c>
      <c r="F20" s="144">
        <f t="shared" si="4"/>
        <v>0</v>
      </c>
      <c r="G20" s="144">
        <f t="shared" si="5"/>
        <v>7.2</v>
      </c>
      <c r="H20" s="144">
        <v>7.2</v>
      </c>
      <c r="I20" s="144"/>
      <c r="J20" s="144">
        <f t="shared" si="6"/>
        <v>0</v>
      </c>
      <c r="K20" s="144"/>
      <c r="L20" s="144"/>
      <c r="M20" s="144">
        <f t="shared" si="7"/>
        <v>0</v>
      </c>
      <c r="N20" s="144"/>
      <c r="O20" s="144"/>
      <c r="P20" s="144">
        <f t="shared" si="8"/>
        <v>0</v>
      </c>
      <c r="Q20" s="144"/>
      <c r="R20" s="144"/>
      <c r="S20" s="144">
        <f t="shared" si="9"/>
        <v>0</v>
      </c>
      <c r="T20" s="144"/>
      <c r="U20" s="144"/>
      <c r="V20" s="144"/>
      <c r="W20" s="151"/>
    </row>
    <row r="21" s="1" customFormat="1" ht="25" customHeight="1" spans="1:23">
      <c r="A21" s="105">
        <v>22102</v>
      </c>
      <c r="B21" s="106" t="s">
        <v>106</v>
      </c>
      <c r="C21" s="145">
        <f t="shared" si="10"/>
        <v>7.2</v>
      </c>
      <c r="D21" s="145">
        <f t="shared" si="2"/>
        <v>7.2</v>
      </c>
      <c r="E21" s="145">
        <f t="shared" si="3"/>
        <v>7.2</v>
      </c>
      <c r="F21" s="145">
        <f t="shared" si="4"/>
        <v>0</v>
      </c>
      <c r="G21" s="145">
        <f t="shared" si="5"/>
        <v>7.2</v>
      </c>
      <c r="H21" s="145">
        <v>7.2</v>
      </c>
      <c r="I21" s="145"/>
      <c r="J21" s="145">
        <f t="shared" si="6"/>
        <v>0</v>
      </c>
      <c r="K21" s="145"/>
      <c r="L21" s="145"/>
      <c r="M21" s="145">
        <f t="shared" si="7"/>
        <v>0</v>
      </c>
      <c r="N21" s="145"/>
      <c r="O21" s="145"/>
      <c r="P21" s="145">
        <f t="shared" si="8"/>
        <v>0</v>
      </c>
      <c r="Q21" s="145"/>
      <c r="R21" s="145"/>
      <c r="S21" s="145">
        <f t="shared" si="9"/>
        <v>0</v>
      </c>
      <c r="T21" s="145"/>
      <c r="U21" s="145"/>
      <c r="V21" s="145"/>
      <c r="W21" s="152"/>
    </row>
    <row r="22" s="1" customFormat="1" ht="25" customHeight="1" spans="1:23">
      <c r="A22" s="105">
        <v>2210201</v>
      </c>
      <c r="B22" s="106" t="s">
        <v>107</v>
      </c>
      <c r="C22" s="145">
        <f t="shared" si="10"/>
        <v>7.2</v>
      </c>
      <c r="D22" s="145">
        <f t="shared" si="2"/>
        <v>7.2</v>
      </c>
      <c r="E22" s="145">
        <f t="shared" si="3"/>
        <v>7.2</v>
      </c>
      <c r="F22" s="145">
        <f t="shared" si="4"/>
        <v>0</v>
      </c>
      <c r="G22" s="145">
        <f t="shared" si="5"/>
        <v>7.2</v>
      </c>
      <c r="H22" s="145">
        <v>7.2</v>
      </c>
      <c r="I22" s="145"/>
      <c r="J22" s="145">
        <f t="shared" si="6"/>
        <v>0</v>
      </c>
      <c r="K22" s="145"/>
      <c r="L22" s="145"/>
      <c r="M22" s="145">
        <f t="shared" si="7"/>
        <v>0</v>
      </c>
      <c r="N22" s="145"/>
      <c r="O22" s="145"/>
      <c r="P22" s="145">
        <f t="shared" si="8"/>
        <v>0</v>
      </c>
      <c r="Q22" s="145"/>
      <c r="R22" s="145"/>
      <c r="S22" s="145">
        <f t="shared" si="9"/>
        <v>0</v>
      </c>
      <c r="T22" s="145"/>
      <c r="U22" s="145"/>
      <c r="V22" s="145"/>
      <c r="W22" s="152"/>
    </row>
    <row r="23" s="1" customFormat="1" ht="18" customHeight="1" spans="1:1">
      <c r="A23" s="31" t="s">
        <v>108</v>
      </c>
    </row>
    <row r="24" ht="18" customHeight="1" spans="1:1">
      <c r="A24" s="31" t="s">
        <v>109</v>
      </c>
    </row>
  </sheetData>
  <mergeCells count="17">
    <mergeCell ref="A2:W2"/>
    <mergeCell ref="A3:G3"/>
    <mergeCell ref="P3:W3"/>
    <mergeCell ref="D4:U4"/>
    <mergeCell ref="G5:I5"/>
    <mergeCell ref="J5:L5"/>
    <mergeCell ref="M5:O5"/>
    <mergeCell ref="P5:R5"/>
    <mergeCell ref="S5:U5"/>
    <mergeCell ref="A7:B7"/>
    <mergeCell ref="C4:C6"/>
    <mergeCell ref="D5:D6"/>
    <mergeCell ref="E5:E6"/>
    <mergeCell ref="F5:F6"/>
    <mergeCell ref="V4:V6"/>
    <mergeCell ref="W4:W6"/>
    <mergeCell ref="A4:B5"/>
  </mergeCells>
  <printOptions horizontalCentered="1"/>
  <pageMargins left="0.751388888888889" right="0.751388888888889" top="0.605555555555556" bottom="0.605555555555556" header="0.511111111111111" footer="0.5111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9"/>
  <sheetViews>
    <sheetView view="pageBreakPreview" zoomScaleNormal="100" workbookViewId="0">
      <pane ySplit="5" topLeftCell="A10" activePane="bottomLeft" state="frozen"/>
      <selection/>
      <selection pane="bottomLeft" activeCell="A3" sqref="A3"/>
    </sheetView>
  </sheetViews>
  <sheetFormatPr defaultColWidth="9" defaultRowHeight="14.25"/>
  <cols>
    <col min="1" max="1" width="34.625" style="96" customWidth="1"/>
    <col min="2" max="2" width="11.625" style="96" customWidth="1"/>
    <col min="3" max="3" width="34.625" style="96" customWidth="1"/>
    <col min="4" max="4" width="11.875" style="96" customWidth="1"/>
    <col min="5" max="5" width="12.125" style="96" customWidth="1"/>
    <col min="6" max="253" width="9" style="96"/>
  </cols>
  <sheetData>
    <row r="1" s="80" customFormat="1" ht="16" customHeight="1" spans="1:1">
      <c r="A1" s="41" t="s">
        <v>110</v>
      </c>
    </row>
    <row r="2" ht="58" customHeight="1" spans="1:5">
      <c r="A2" s="42" t="s">
        <v>111</v>
      </c>
      <c r="B2" s="42"/>
      <c r="C2" s="42"/>
      <c r="D2" s="42"/>
      <c r="E2" s="42"/>
    </row>
    <row r="3" s="41" customFormat="1" ht="24" customHeight="1" spans="1:5">
      <c r="A3" s="45" t="s">
        <v>2</v>
      </c>
      <c r="B3" s="83"/>
      <c r="C3" s="45"/>
      <c r="D3" s="45"/>
      <c r="E3" s="44"/>
    </row>
    <row r="4" s="108" customFormat="1" ht="26" customHeight="1" spans="1:253">
      <c r="A4" s="49" t="s">
        <v>112</v>
      </c>
      <c r="B4" s="49"/>
      <c r="C4" s="49" t="s">
        <v>113</v>
      </c>
      <c r="D4" s="68"/>
      <c r="E4" s="119" t="s">
        <v>6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</row>
    <row r="5" s="108" customFormat="1" ht="26" customHeight="1" spans="1:253">
      <c r="A5" s="49" t="s">
        <v>7</v>
      </c>
      <c r="B5" s="49" t="s">
        <v>8</v>
      </c>
      <c r="C5" s="49" t="s">
        <v>114</v>
      </c>
      <c r="D5" s="49" t="s">
        <v>8</v>
      </c>
      <c r="E5" s="120"/>
      <c r="F5" s="41"/>
      <c r="G5" s="41"/>
      <c r="H5" s="41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</row>
    <row r="6" s="108" customFormat="1" ht="26" customHeight="1" spans="1:253">
      <c r="A6" s="106" t="s">
        <v>10</v>
      </c>
      <c r="B6" s="107">
        <f>B7+B8+B9</f>
        <v>98.61</v>
      </c>
      <c r="C6" s="73" t="s">
        <v>11</v>
      </c>
      <c r="D6" s="121">
        <f>D7+D8+D9+D10+D11+D12+D13+D14+D15+D16+D17+D18+D19+D20+D21++D22+D23+D25+D24</f>
        <v>98.61</v>
      </c>
      <c r="E6" s="120"/>
      <c r="F6" s="41"/>
      <c r="G6" s="41"/>
      <c r="H6" s="41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</row>
    <row r="7" s="1" customFormat="1" ht="24.95" customHeight="1" spans="1:253">
      <c r="A7" s="106" t="s">
        <v>115</v>
      </c>
      <c r="B7" s="122">
        <v>98.61</v>
      </c>
      <c r="C7" s="73" t="s">
        <v>13</v>
      </c>
      <c r="D7" s="92">
        <v>80.4</v>
      </c>
      <c r="E7" s="55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</row>
    <row r="8" s="1" customFormat="1" ht="24.95" customHeight="1" spans="1:253">
      <c r="A8" s="106" t="s">
        <v>116</v>
      </c>
      <c r="B8" s="123"/>
      <c r="C8" s="73" t="s">
        <v>15</v>
      </c>
      <c r="D8" s="124"/>
      <c r="E8" s="55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</row>
    <row r="9" s="1" customFormat="1" ht="24.95" customHeight="1" spans="1:253">
      <c r="A9" s="106" t="s">
        <v>117</v>
      </c>
      <c r="B9" s="123"/>
      <c r="C9" s="73" t="s">
        <v>17</v>
      </c>
      <c r="D9" s="124"/>
      <c r="E9" s="55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</row>
    <row r="10" s="1" customFormat="1" ht="24.95" customHeight="1" spans="1:253">
      <c r="A10" s="106"/>
      <c r="B10" s="123"/>
      <c r="C10" s="73" t="s">
        <v>19</v>
      </c>
      <c r="D10" s="124"/>
      <c r="E10" s="55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</row>
    <row r="11" s="1" customFormat="1" ht="24.95" customHeight="1" spans="1:253">
      <c r="A11" s="106"/>
      <c r="B11" s="123"/>
      <c r="C11" s="73" t="s">
        <v>21</v>
      </c>
      <c r="D11" s="124"/>
      <c r="E11" s="55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</row>
    <row r="12" s="1" customFormat="1" ht="24.95" customHeight="1" spans="1:253">
      <c r="A12" s="106"/>
      <c r="B12" s="123"/>
      <c r="C12" s="73" t="s">
        <v>23</v>
      </c>
      <c r="D12" s="124"/>
      <c r="E12" s="55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</row>
    <row r="13" s="1" customFormat="1" ht="24.95" customHeight="1" spans="1:253">
      <c r="A13" s="106"/>
      <c r="B13" s="123"/>
      <c r="C13" s="73" t="s">
        <v>25</v>
      </c>
      <c r="D13" s="124">
        <v>7.72</v>
      </c>
      <c r="E13" s="55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</row>
    <row r="14" s="1" customFormat="1" ht="24.95" customHeight="1" spans="1:253">
      <c r="A14" s="106"/>
      <c r="B14" s="123"/>
      <c r="C14" s="73" t="s">
        <v>27</v>
      </c>
      <c r="D14" s="124">
        <v>3.29</v>
      </c>
      <c r="E14" s="55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</row>
    <row r="15" s="1" customFormat="1" ht="24.95" customHeight="1" spans="1:253">
      <c r="A15" s="55"/>
      <c r="B15" s="122"/>
      <c r="C15" s="73" t="s">
        <v>29</v>
      </c>
      <c r="D15" s="124"/>
      <c r="E15" s="55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</row>
    <row r="16" s="1" customFormat="1" ht="24.95" customHeight="1" spans="1:253">
      <c r="A16" s="55"/>
      <c r="B16" s="122"/>
      <c r="C16" s="73" t="s">
        <v>30</v>
      </c>
      <c r="D16" s="124"/>
      <c r="E16" s="55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</row>
    <row r="17" s="1" customFormat="1" ht="24.95" customHeight="1" spans="1:253">
      <c r="A17" s="55"/>
      <c r="B17" s="122"/>
      <c r="C17" s="73" t="s">
        <v>31</v>
      </c>
      <c r="D17" s="125"/>
      <c r="E17" s="55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</row>
    <row r="18" s="1" customFormat="1" ht="24.95" customHeight="1" spans="1:253">
      <c r="A18" s="55"/>
      <c r="B18" s="122"/>
      <c r="C18" s="73" t="s">
        <v>32</v>
      </c>
      <c r="D18" s="124"/>
      <c r="E18" s="55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</row>
    <row r="19" s="1" customFormat="1" ht="24.95" customHeight="1" spans="1:253">
      <c r="A19" s="55"/>
      <c r="B19" s="122"/>
      <c r="C19" s="73" t="s">
        <v>33</v>
      </c>
      <c r="D19" s="124"/>
      <c r="E19" s="55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</row>
    <row r="20" s="1" customFormat="1" ht="24.95" customHeight="1" spans="1:253">
      <c r="A20" s="55"/>
      <c r="B20" s="122"/>
      <c r="C20" s="73" t="s">
        <v>34</v>
      </c>
      <c r="D20" s="124"/>
      <c r="E20" s="55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</row>
    <row r="21" s="1" customFormat="1" ht="24.95" customHeight="1" spans="1:253">
      <c r="A21" s="55"/>
      <c r="B21" s="122"/>
      <c r="C21" s="73" t="s">
        <v>35</v>
      </c>
      <c r="D21" s="124"/>
      <c r="E21" s="55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</row>
    <row r="22" s="1" customFormat="1" ht="24.95" customHeight="1" spans="1:253">
      <c r="A22" s="55"/>
      <c r="B22" s="122"/>
      <c r="C22" s="73" t="s">
        <v>36</v>
      </c>
      <c r="D22" s="124">
        <v>7.2</v>
      </c>
      <c r="E22" s="126" t="s">
        <v>118</v>
      </c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</row>
    <row r="23" s="1" customFormat="1" ht="24.95" customHeight="1" spans="1:253">
      <c r="A23" s="55"/>
      <c r="B23" s="122"/>
      <c r="C23" s="73" t="s">
        <v>37</v>
      </c>
      <c r="D23" s="124"/>
      <c r="E23" s="55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</row>
    <row r="24" s="1" customFormat="1" ht="24.95" customHeight="1" spans="1:253">
      <c r="A24" s="127"/>
      <c r="B24" s="128"/>
      <c r="C24" s="73" t="s">
        <v>38</v>
      </c>
      <c r="D24" s="129"/>
      <c r="E24" s="127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</row>
    <row r="25" s="1" customFormat="1" ht="24.95" customHeight="1" spans="1:253">
      <c r="A25" s="127"/>
      <c r="B25" s="128"/>
      <c r="C25" s="130" t="s">
        <v>39</v>
      </c>
      <c r="D25" s="129"/>
      <c r="E25" s="127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</row>
    <row r="26" s="1" customFormat="1" ht="24.95" customHeight="1" spans="1:253">
      <c r="A26" s="127" t="s">
        <v>119</v>
      </c>
      <c r="B26" s="128"/>
      <c r="C26" s="127"/>
      <c r="D26" s="129"/>
      <c r="E26" s="127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</row>
    <row r="27" s="1" customFormat="1" ht="24.95" customHeight="1" spans="1:253">
      <c r="A27" s="49" t="s">
        <v>42</v>
      </c>
      <c r="B27" s="107">
        <f>B6+B26</f>
        <v>98.61</v>
      </c>
      <c r="C27" s="49" t="s">
        <v>43</v>
      </c>
      <c r="D27" s="122">
        <f>D6</f>
        <v>98.61</v>
      </c>
      <c r="E27" s="55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</row>
    <row r="28" s="1" customFormat="1" ht="18" customHeight="1" spans="1:253">
      <c r="A28" s="31" t="s">
        <v>44</v>
      </c>
      <c r="B28" s="131"/>
      <c r="C28" s="132"/>
      <c r="D28" s="132"/>
      <c r="E28" s="132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</row>
    <row r="29" s="1" customFormat="1" ht="12" spans="1:253">
      <c r="A29" s="131"/>
      <c r="B29" s="131"/>
      <c r="C29" s="132"/>
      <c r="D29" s="132"/>
      <c r="E29" s="132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</row>
  </sheetData>
  <mergeCells count="4">
    <mergeCell ref="A2:E2"/>
    <mergeCell ref="A4:B4"/>
    <mergeCell ref="C4:D4"/>
    <mergeCell ref="E4:E5"/>
  </mergeCells>
  <printOptions horizontalCentered="1"/>
  <pageMargins left="0.554861111111111" right="0.554861111111111" top="0.409027777777778" bottom="0.409027777777778" header="0.511111111111111" footer="0.511111111111111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view="pageBreakPreview" zoomScaleNormal="100" workbookViewId="0">
      <pane ySplit="7" topLeftCell="A8" activePane="bottomLeft" state="frozen"/>
      <selection/>
      <selection pane="bottomLeft" activeCell="A3" sqref="A3"/>
    </sheetView>
  </sheetViews>
  <sheetFormatPr defaultColWidth="9" defaultRowHeight="14.25"/>
  <cols>
    <col min="1" max="1" width="14" style="96" customWidth="1"/>
    <col min="2" max="2" width="30.625" style="96" customWidth="1"/>
    <col min="3" max="3" width="15" style="96" customWidth="1"/>
    <col min="4" max="4" width="16.625" style="96" customWidth="1"/>
    <col min="5" max="9" width="15" style="96" customWidth="1"/>
    <col min="10" max="10" width="24.875" style="96" customWidth="1"/>
    <col min="11" max="16384" width="9" style="96"/>
  </cols>
  <sheetData>
    <row r="1" s="80" customFormat="1" ht="16" customHeight="1" spans="1:1">
      <c r="A1" s="41" t="s">
        <v>120</v>
      </c>
    </row>
    <row r="2" ht="58" customHeight="1" spans="1:10">
      <c r="A2" s="42" t="s">
        <v>121</v>
      </c>
      <c r="B2" s="42"/>
      <c r="C2" s="42"/>
      <c r="D2" s="42"/>
      <c r="E2" s="42"/>
      <c r="F2" s="42"/>
      <c r="G2" s="42"/>
      <c r="H2" s="42"/>
      <c r="I2" s="42"/>
      <c r="J2" s="42"/>
    </row>
    <row r="3" s="41" customFormat="1" ht="24" customHeight="1" spans="1:12">
      <c r="A3" s="57" t="s">
        <v>2</v>
      </c>
      <c r="B3" s="57"/>
      <c r="C3" s="57"/>
      <c r="D3" s="57"/>
      <c r="E3" s="97"/>
      <c r="F3" s="97"/>
      <c r="G3" s="97"/>
      <c r="H3" s="97"/>
      <c r="I3" s="97"/>
      <c r="J3" s="97" t="s">
        <v>3</v>
      </c>
      <c r="K3" s="110"/>
      <c r="L3" s="110"/>
    </row>
    <row r="4" s="93" customFormat="1" ht="26" customHeight="1" spans="1:12">
      <c r="A4" s="68" t="s">
        <v>122</v>
      </c>
      <c r="B4" s="78"/>
      <c r="C4" s="64" t="s">
        <v>123</v>
      </c>
      <c r="D4" s="64" t="s">
        <v>83</v>
      </c>
      <c r="E4" s="68" t="s">
        <v>84</v>
      </c>
      <c r="F4" s="63"/>
      <c r="G4" s="63"/>
      <c r="H4" s="63"/>
      <c r="I4" s="49" t="s">
        <v>124</v>
      </c>
      <c r="J4" s="67" t="s">
        <v>6</v>
      </c>
      <c r="K4" s="111"/>
      <c r="L4" s="111"/>
    </row>
    <row r="5" s="93" customFormat="1" ht="26" customHeight="1" spans="1:12">
      <c r="A5" s="49" t="s">
        <v>81</v>
      </c>
      <c r="B5" s="49" t="s">
        <v>82</v>
      </c>
      <c r="C5" s="98"/>
      <c r="D5" s="98"/>
      <c r="E5" s="64" t="s">
        <v>50</v>
      </c>
      <c r="F5" s="49" t="s">
        <v>125</v>
      </c>
      <c r="G5" s="49"/>
      <c r="H5" s="68"/>
      <c r="I5" s="49"/>
      <c r="J5" s="112"/>
      <c r="K5" s="111"/>
      <c r="L5" s="111"/>
    </row>
    <row r="6" s="93" customFormat="1" ht="40" customHeight="1" spans="1:12">
      <c r="A6" s="49"/>
      <c r="B6" s="49"/>
      <c r="C6" s="69"/>
      <c r="D6" s="69"/>
      <c r="E6" s="69"/>
      <c r="F6" s="99" t="s">
        <v>54</v>
      </c>
      <c r="G6" s="99" t="s">
        <v>126</v>
      </c>
      <c r="H6" s="100" t="s">
        <v>127</v>
      </c>
      <c r="I6" s="49"/>
      <c r="J6" s="113"/>
      <c r="K6" s="111"/>
      <c r="L6" s="111"/>
    </row>
    <row r="7" s="93" customFormat="1" ht="48" customHeight="1" spans="1:12">
      <c r="A7" s="70" t="s">
        <v>63</v>
      </c>
      <c r="B7" s="71"/>
      <c r="C7" s="72" t="s">
        <v>128</v>
      </c>
      <c r="D7" s="72">
        <v>2</v>
      </c>
      <c r="E7" s="72" t="s">
        <v>129</v>
      </c>
      <c r="F7" s="72" t="s">
        <v>130</v>
      </c>
      <c r="G7" s="72">
        <v>5</v>
      </c>
      <c r="H7" s="72">
        <v>6</v>
      </c>
      <c r="I7" s="72">
        <v>7</v>
      </c>
      <c r="J7" s="114"/>
      <c r="K7" s="111"/>
      <c r="L7" s="111"/>
    </row>
    <row r="8" s="94" customFormat="1" ht="25" customHeight="1" spans="1:12">
      <c r="A8" s="68" t="s">
        <v>50</v>
      </c>
      <c r="B8" s="78"/>
      <c r="C8" s="101">
        <f>D8+E8</f>
        <v>98.61</v>
      </c>
      <c r="D8" s="101">
        <f>D9+D12+D15+D20</f>
        <v>88.61</v>
      </c>
      <c r="E8" s="101">
        <f>F8+I8</f>
        <v>10</v>
      </c>
      <c r="F8" s="101">
        <f>G8+H8</f>
        <v>10</v>
      </c>
      <c r="G8" s="101">
        <f>G9+G12</f>
        <v>10</v>
      </c>
      <c r="H8" s="101">
        <f>H9+H12</f>
        <v>0</v>
      </c>
      <c r="I8" s="101">
        <f>I9+I12</f>
        <v>0</v>
      </c>
      <c r="J8" s="115"/>
      <c r="K8" s="116"/>
      <c r="L8" s="116"/>
    </row>
    <row r="9" s="95" customFormat="1" ht="25" customHeight="1" spans="1:12">
      <c r="A9" s="102">
        <v>201</v>
      </c>
      <c r="B9" s="103" t="s">
        <v>94</v>
      </c>
      <c r="C9" s="104">
        <f>D9+E9</f>
        <v>80.4</v>
      </c>
      <c r="D9" s="104">
        <v>70.4</v>
      </c>
      <c r="E9" s="104">
        <v>10</v>
      </c>
      <c r="F9" s="104">
        <v>10</v>
      </c>
      <c r="G9" s="104">
        <v>10</v>
      </c>
      <c r="H9" s="104"/>
      <c r="I9" s="104"/>
      <c r="J9" s="117"/>
      <c r="K9" s="118"/>
      <c r="L9" s="118"/>
    </row>
    <row r="10" s="93" customFormat="1" ht="25" customHeight="1" spans="1:12">
      <c r="A10" s="105">
        <v>20103</v>
      </c>
      <c r="B10" s="106" t="s">
        <v>95</v>
      </c>
      <c r="C10" s="107">
        <v>80.4</v>
      </c>
      <c r="D10" s="107">
        <v>70.4</v>
      </c>
      <c r="E10" s="107">
        <v>10</v>
      </c>
      <c r="F10" s="107">
        <v>10</v>
      </c>
      <c r="G10" s="107">
        <v>10</v>
      </c>
      <c r="H10" s="107"/>
      <c r="I10" s="107"/>
      <c r="J10" s="114"/>
      <c r="K10" s="111"/>
      <c r="L10" s="111"/>
    </row>
    <row r="11" s="93" customFormat="1" ht="25" customHeight="1" spans="1:12">
      <c r="A11" s="105">
        <v>2010301</v>
      </c>
      <c r="B11" s="106" t="s">
        <v>96</v>
      </c>
      <c r="C11" s="107">
        <v>80.4</v>
      </c>
      <c r="D11" s="107">
        <v>70.4</v>
      </c>
      <c r="E11" s="107">
        <v>10</v>
      </c>
      <c r="F11" s="107">
        <v>10</v>
      </c>
      <c r="G11" s="107">
        <v>10</v>
      </c>
      <c r="H11" s="107"/>
      <c r="I11" s="107"/>
      <c r="J11" s="114"/>
      <c r="K11" s="111"/>
      <c r="L11" s="111"/>
    </row>
    <row r="12" s="95" customFormat="1" ht="25" customHeight="1" spans="1:12">
      <c r="A12" s="102">
        <v>208</v>
      </c>
      <c r="B12" s="103" t="s">
        <v>97</v>
      </c>
      <c r="C12" s="104">
        <f t="shared" ref="C12:C22" si="0">D12+E12</f>
        <v>7.72</v>
      </c>
      <c r="D12" s="104">
        <v>7.72</v>
      </c>
      <c r="E12" s="104"/>
      <c r="F12" s="104"/>
      <c r="G12" s="104"/>
      <c r="H12" s="104"/>
      <c r="I12" s="104"/>
      <c r="J12" s="117"/>
      <c r="K12" s="118"/>
      <c r="L12" s="118"/>
    </row>
    <row r="13" s="93" customFormat="1" ht="25" customHeight="1" spans="1:12">
      <c r="A13" s="105">
        <v>20805</v>
      </c>
      <c r="B13" s="106" t="s">
        <v>98</v>
      </c>
      <c r="C13" s="107">
        <f t="shared" si="0"/>
        <v>7.72</v>
      </c>
      <c r="D13" s="107">
        <v>7.72</v>
      </c>
      <c r="E13" s="107"/>
      <c r="F13" s="107"/>
      <c r="G13" s="107"/>
      <c r="H13" s="107"/>
      <c r="I13" s="107"/>
      <c r="J13" s="114"/>
      <c r="K13" s="111"/>
      <c r="L13" s="111"/>
    </row>
    <row r="14" s="93" customFormat="1" ht="25" customHeight="1" spans="1:12">
      <c r="A14" s="105">
        <v>2080505</v>
      </c>
      <c r="B14" s="106" t="s">
        <v>99</v>
      </c>
      <c r="C14" s="107">
        <f t="shared" si="0"/>
        <v>7.72</v>
      </c>
      <c r="D14" s="107">
        <v>7.72</v>
      </c>
      <c r="E14" s="107"/>
      <c r="F14" s="107"/>
      <c r="G14" s="107"/>
      <c r="H14" s="107"/>
      <c r="I14" s="107"/>
      <c r="J14" s="114"/>
      <c r="K14" s="111"/>
      <c r="L14" s="111"/>
    </row>
    <row r="15" s="95" customFormat="1" ht="25" customHeight="1" spans="1:12">
      <c r="A15" s="102">
        <v>210</v>
      </c>
      <c r="B15" s="103" t="s">
        <v>100</v>
      </c>
      <c r="C15" s="104">
        <f t="shared" si="0"/>
        <v>3.29</v>
      </c>
      <c r="D15" s="104">
        <v>3.29</v>
      </c>
      <c r="E15" s="104"/>
      <c r="F15" s="104"/>
      <c r="G15" s="104"/>
      <c r="H15" s="104"/>
      <c r="I15" s="104"/>
      <c r="J15" s="117"/>
      <c r="K15" s="118"/>
      <c r="L15" s="118"/>
    </row>
    <row r="16" s="93" customFormat="1" ht="25" customHeight="1" spans="1:12">
      <c r="A16" s="105">
        <v>21011</v>
      </c>
      <c r="B16" s="106" t="s">
        <v>101</v>
      </c>
      <c r="C16" s="107">
        <f t="shared" si="0"/>
        <v>3.09</v>
      </c>
      <c r="D16" s="107">
        <v>3.09</v>
      </c>
      <c r="E16" s="107"/>
      <c r="F16" s="107"/>
      <c r="G16" s="107"/>
      <c r="H16" s="107"/>
      <c r="I16" s="107"/>
      <c r="J16" s="114"/>
      <c r="K16" s="111"/>
      <c r="L16" s="111"/>
    </row>
    <row r="17" s="93" customFormat="1" ht="25" customHeight="1" spans="1:12">
      <c r="A17" s="105">
        <v>2101102</v>
      </c>
      <c r="B17" s="106" t="s">
        <v>102</v>
      </c>
      <c r="C17" s="107">
        <f t="shared" si="0"/>
        <v>3.09</v>
      </c>
      <c r="D17" s="107">
        <v>3.09</v>
      </c>
      <c r="E17" s="107"/>
      <c r="F17" s="107"/>
      <c r="G17" s="107"/>
      <c r="H17" s="107"/>
      <c r="I17" s="107"/>
      <c r="J17" s="114"/>
      <c r="K17" s="111"/>
      <c r="L17" s="111"/>
    </row>
    <row r="18" s="93" customFormat="1" ht="25" customHeight="1" spans="1:12">
      <c r="A18" s="105">
        <v>21015</v>
      </c>
      <c r="B18" s="106" t="s">
        <v>103</v>
      </c>
      <c r="C18" s="107">
        <f t="shared" si="0"/>
        <v>0.2</v>
      </c>
      <c r="D18" s="107">
        <v>0.2</v>
      </c>
      <c r="E18" s="107"/>
      <c r="F18" s="107"/>
      <c r="G18" s="107"/>
      <c r="H18" s="107"/>
      <c r="I18" s="107"/>
      <c r="J18" s="114"/>
      <c r="K18" s="111"/>
      <c r="L18" s="111"/>
    </row>
    <row r="19" s="93" customFormat="1" ht="25" customHeight="1" spans="1:12">
      <c r="A19" s="105">
        <v>2101599</v>
      </c>
      <c r="B19" s="106" t="s">
        <v>104</v>
      </c>
      <c r="C19" s="107">
        <f t="shared" si="0"/>
        <v>0.2</v>
      </c>
      <c r="D19" s="107">
        <v>0.2</v>
      </c>
      <c r="E19" s="107"/>
      <c r="F19" s="107"/>
      <c r="G19" s="107"/>
      <c r="H19" s="107"/>
      <c r="I19" s="107"/>
      <c r="J19" s="114"/>
      <c r="K19" s="111"/>
      <c r="L19" s="111"/>
    </row>
    <row r="20" s="93" customFormat="1" ht="25" customHeight="1" spans="1:12">
      <c r="A20" s="102">
        <v>221</v>
      </c>
      <c r="B20" s="103" t="s">
        <v>105</v>
      </c>
      <c r="C20" s="104">
        <f t="shared" si="0"/>
        <v>7.2</v>
      </c>
      <c r="D20" s="104">
        <v>7.2</v>
      </c>
      <c r="E20" s="107"/>
      <c r="F20" s="107"/>
      <c r="G20" s="107"/>
      <c r="H20" s="107"/>
      <c r="I20" s="107"/>
      <c r="J20" s="114"/>
      <c r="K20" s="111"/>
      <c r="L20" s="111"/>
    </row>
    <row r="21" s="93" customFormat="1" ht="25" customHeight="1" spans="1:12">
      <c r="A21" s="105">
        <v>22102</v>
      </c>
      <c r="B21" s="106" t="s">
        <v>106</v>
      </c>
      <c r="C21" s="107">
        <f t="shared" si="0"/>
        <v>7.2</v>
      </c>
      <c r="D21" s="107">
        <v>7.2</v>
      </c>
      <c r="E21" s="107"/>
      <c r="F21" s="107"/>
      <c r="G21" s="107"/>
      <c r="H21" s="107"/>
      <c r="I21" s="107"/>
      <c r="J21" s="114"/>
      <c r="K21" s="111"/>
      <c r="L21" s="111"/>
    </row>
    <row r="22" s="93" customFormat="1" ht="25" customHeight="1" spans="1:12">
      <c r="A22" s="105">
        <v>2210201</v>
      </c>
      <c r="B22" s="106" t="s">
        <v>107</v>
      </c>
      <c r="C22" s="107">
        <f t="shared" si="0"/>
        <v>7.2</v>
      </c>
      <c r="D22" s="107">
        <v>7.2</v>
      </c>
      <c r="E22" s="107"/>
      <c r="F22" s="107"/>
      <c r="G22" s="107"/>
      <c r="H22" s="107"/>
      <c r="I22" s="107"/>
      <c r="J22" s="114"/>
      <c r="K22" s="111"/>
      <c r="L22" s="111"/>
    </row>
    <row r="23" s="93" customFormat="1" ht="25" customHeight="1" spans="1:12">
      <c r="A23" s="105"/>
      <c r="B23" s="106"/>
      <c r="C23" s="107"/>
      <c r="D23" s="107"/>
      <c r="E23" s="107"/>
      <c r="F23" s="107"/>
      <c r="G23" s="107"/>
      <c r="H23" s="107"/>
      <c r="I23" s="107"/>
      <c r="J23" s="114"/>
      <c r="K23" s="111"/>
      <c r="L23" s="111"/>
    </row>
    <row r="24" s="93" customFormat="1" ht="25" customHeight="1" spans="1:12">
      <c r="A24" s="105"/>
      <c r="B24" s="106"/>
      <c r="C24" s="107"/>
      <c r="D24" s="107"/>
      <c r="E24" s="107"/>
      <c r="F24" s="107"/>
      <c r="G24" s="107"/>
      <c r="H24" s="107"/>
      <c r="I24" s="107"/>
      <c r="J24" s="114"/>
      <c r="K24" s="111"/>
      <c r="L24" s="111"/>
    </row>
    <row r="25" s="93" customFormat="1" ht="18" customHeight="1" spans="1:10">
      <c r="A25" s="31"/>
      <c r="B25" s="108"/>
      <c r="C25" s="108"/>
      <c r="D25" s="108"/>
      <c r="E25" s="108"/>
      <c r="F25" s="108"/>
      <c r="G25" s="108"/>
      <c r="H25" s="108"/>
      <c r="I25" s="108"/>
      <c r="J25" s="108"/>
    </row>
    <row r="26" s="93" customFormat="1" ht="18" customHeight="1" spans="1:10">
      <c r="A26" s="31" t="s">
        <v>108</v>
      </c>
      <c r="B26" s="108"/>
      <c r="C26" s="108"/>
      <c r="D26" s="108"/>
      <c r="E26" s="108"/>
      <c r="F26" s="108"/>
      <c r="G26" s="108"/>
      <c r="H26" s="108"/>
      <c r="I26" s="108"/>
      <c r="J26" s="108"/>
    </row>
    <row r="27" s="93" customFormat="1" ht="18" customHeight="1" spans="1:10">
      <c r="A27" s="109" t="s">
        <v>109</v>
      </c>
      <c r="B27" s="108"/>
      <c r="C27" s="108"/>
      <c r="D27" s="108"/>
      <c r="E27" s="108"/>
      <c r="F27" s="108"/>
      <c r="G27" s="108"/>
      <c r="H27" s="108"/>
      <c r="I27" s="108"/>
      <c r="J27" s="108"/>
    </row>
    <row r="28" s="93" customFormat="1" ht="12" spans="1:10">
      <c r="A28" s="108"/>
      <c r="B28" s="108"/>
      <c r="C28" s="108"/>
      <c r="D28" s="108"/>
      <c r="E28" s="108"/>
      <c r="F28" s="108"/>
      <c r="G28" s="108"/>
      <c r="H28" s="108"/>
      <c r="I28" s="108"/>
      <c r="J28" s="108"/>
    </row>
    <row r="29" s="93" customFormat="1" ht="12" spans="1:10">
      <c r="A29" s="108"/>
      <c r="B29" s="108"/>
      <c r="C29" s="108"/>
      <c r="D29" s="108"/>
      <c r="E29" s="108"/>
      <c r="F29" s="108"/>
      <c r="G29" s="108"/>
      <c r="H29" s="108"/>
      <c r="I29" s="108"/>
      <c r="J29" s="108"/>
    </row>
    <row r="30" s="93" customFormat="1" ht="12" spans="1:10">
      <c r="A30" s="108"/>
      <c r="B30" s="108"/>
      <c r="C30" s="108"/>
      <c r="D30" s="108"/>
      <c r="E30" s="108"/>
      <c r="F30" s="108"/>
      <c r="G30" s="108"/>
      <c r="H30" s="108"/>
      <c r="I30" s="108"/>
      <c r="J30" s="108"/>
    </row>
    <row r="31" spans="1:10">
      <c r="A31" s="60"/>
      <c r="B31" s="60"/>
      <c r="C31" s="60"/>
      <c r="D31" s="60"/>
      <c r="E31" s="60"/>
      <c r="F31" s="60"/>
      <c r="G31" s="60"/>
      <c r="H31" s="60"/>
      <c r="I31" s="60"/>
      <c r="J31" s="60"/>
    </row>
    <row r="32" spans="1:10">
      <c r="A32" s="60"/>
      <c r="B32" s="60"/>
      <c r="C32" s="60"/>
      <c r="D32" s="60"/>
      <c r="E32" s="60"/>
      <c r="F32" s="60"/>
      <c r="G32" s="60"/>
      <c r="H32" s="60"/>
      <c r="I32" s="60"/>
      <c r="J32" s="60"/>
    </row>
    <row r="33" spans="1:10">
      <c r="A33" s="60"/>
      <c r="B33" s="60"/>
      <c r="C33" s="60"/>
      <c r="D33" s="60"/>
      <c r="E33" s="60"/>
      <c r="F33" s="60"/>
      <c r="G33" s="60"/>
      <c r="H33" s="60"/>
      <c r="I33" s="60"/>
      <c r="J33" s="60"/>
    </row>
    <row r="34" spans="1:10">
      <c r="A34" s="60"/>
      <c r="B34" s="60"/>
      <c r="C34" s="60"/>
      <c r="D34" s="60"/>
      <c r="E34" s="60"/>
      <c r="F34" s="60"/>
      <c r="G34" s="60"/>
      <c r="H34" s="60"/>
      <c r="I34" s="60"/>
      <c r="J34" s="60"/>
    </row>
    <row r="35" spans="1:10">
      <c r="A35" s="60"/>
      <c r="B35" s="60"/>
      <c r="C35" s="60"/>
      <c r="D35" s="60"/>
      <c r="E35" s="60"/>
      <c r="F35" s="60"/>
      <c r="G35" s="60"/>
      <c r="H35" s="60"/>
      <c r="I35" s="60"/>
      <c r="J35" s="60"/>
    </row>
    <row r="36" spans="1:10">
      <c r="A36" s="60"/>
      <c r="B36" s="60"/>
      <c r="C36" s="60"/>
      <c r="D36" s="60"/>
      <c r="E36" s="60"/>
      <c r="F36" s="60"/>
      <c r="G36" s="60"/>
      <c r="H36" s="60"/>
      <c r="I36" s="60"/>
      <c r="J36" s="60"/>
    </row>
    <row r="37" spans="1:10">
      <c r="A37" s="60"/>
      <c r="B37" s="60"/>
      <c r="C37" s="60"/>
      <c r="D37" s="60"/>
      <c r="E37" s="60"/>
      <c r="F37" s="60"/>
      <c r="G37" s="60"/>
      <c r="H37" s="60"/>
      <c r="I37" s="60"/>
      <c r="J37" s="60"/>
    </row>
    <row r="38" spans="1:10">
      <c r="A38" s="60"/>
      <c r="B38" s="60"/>
      <c r="C38" s="60"/>
      <c r="D38" s="60"/>
      <c r="E38" s="60"/>
      <c r="F38" s="60"/>
      <c r="G38" s="60"/>
      <c r="H38" s="60"/>
      <c r="I38" s="60"/>
      <c r="J38" s="60"/>
    </row>
    <row r="39" spans="1:10">
      <c r="A39" s="60"/>
      <c r="B39" s="60"/>
      <c r="C39" s="60"/>
      <c r="D39" s="60"/>
      <c r="E39" s="60"/>
      <c r="F39" s="60"/>
      <c r="G39" s="60"/>
      <c r="H39" s="60"/>
      <c r="I39" s="60"/>
      <c r="J39" s="60"/>
    </row>
    <row r="40" spans="1:10">
      <c r="A40" s="60"/>
      <c r="B40" s="60"/>
      <c r="C40" s="60"/>
      <c r="D40" s="60"/>
      <c r="E40" s="60"/>
      <c r="F40" s="60"/>
      <c r="G40" s="60"/>
      <c r="H40" s="60"/>
      <c r="I40" s="60"/>
      <c r="J40" s="60"/>
    </row>
    <row r="41" spans="1:10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0">
      <c r="A42" s="60"/>
      <c r="B42" s="60"/>
      <c r="C42" s="60"/>
      <c r="D42" s="60"/>
      <c r="E42" s="60"/>
      <c r="F42" s="60"/>
      <c r="G42" s="60"/>
      <c r="H42" s="60"/>
      <c r="I42" s="60"/>
      <c r="J42" s="60"/>
    </row>
    <row r="43" spans="1:10">
      <c r="A43" s="60"/>
      <c r="B43" s="60"/>
      <c r="C43" s="60"/>
      <c r="D43" s="60"/>
      <c r="E43" s="60"/>
      <c r="F43" s="60"/>
      <c r="G43" s="60"/>
      <c r="H43" s="60"/>
      <c r="I43" s="60"/>
      <c r="J43" s="60"/>
    </row>
  </sheetData>
  <mergeCells count="13">
    <mergeCell ref="A2:J2"/>
    <mergeCell ref="A4:B4"/>
    <mergeCell ref="E4:H4"/>
    <mergeCell ref="F5:H5"/>
    <mergeCell ref="A7:B7"/>
    <mergeCell ref="A8:B8"/>
    <mergeCell ref="A5:A6"/>
    <mergeCell ref="B5:B6"/>
    <mergeCell ref="C4:C6"/>
    <mergeCell ref="D4:D6"/>
    <mergeCell ref="E5:E6"/>
    <mergeCell ref="I4:I6"/>
    <mergeCell ref="J4:J6"/>
  </mergeCells>
  <pageMargins left="0.75" right="0.75" top="1" bottom="1" header="0.511111111111111" footer="0.511111111111111"/>
  <pageSetup paperSize="9" scale="61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2"/>
  <sheetViews>
    <sheetView view="pageBreakPreview" zoomScaleNormal="100" workbookViewId="0">
      <pane ySplit="6" topLeftCell="A34" activePane="bottomLeft" state="frozen"/>
      <selection/>
      <selection pane="bottomLeft" activeCell="E46" sqref="E46"/>
    </sheetView>
  </sheetViews>
  <sheetFormatPr defaultColWidth="9" defaultRowHeight="14.25" outlineLevelCol="7"/>
  <cols>
    <col min="1" max="2" width="32.625" customWidth="1"/>
    <col min="3" max="5" width="24.625" style="60" customWidth="1"/>
    <col min="6" max="6" width="15.375" customWidth="1"/>
  </cols>
  <sheetData>
    <row r="1" s="80" customFormat="1" ht="16" customHeight="1" spans="1:5">
      <c r="A1" s="41" t="s">
        <v>131</v>
      </c>
      <c r="C1" s="60"/>
      <c r="D1" s="60"/>
      <c r="E1" s="60"/>
    </row>
    <row r="2" ht="58" customHeight="1" spans="1:8">
      <c r="A2" s="42" t="s">
        <v>132</v>
      </c>
      <c r="B2" s="42"/>
      <c r="C2" s="42"/>
      <c r="D2" s="42"/>
      <c r="E2" s="42"/>
      <c r="F2" s="42"/>
      <c r="G2" s="82"/>
      <c r="H2" s="82"/>
    </row>
    <row r="3" s="1" customFormat="1" ht="24" customHeight="1" spans="1:6">
      <c r="A3" s="43" t="s">
        <v>2</v>
      </c>
      <c r="B3" s="43"/>
      <c r="C3" s="83"/>
      <c r="D3" s="83"/>
      <c r="E3" s="83"/>
      <c r="F3" s="44" t="s">
        <v>3</v>
      </c>
    </row>
    <row r="4" s="81" customFormat="1" ht="26" customHeight="1" spans="1:6">
      <c r="A4" s="64" t="s">
        <v>133</v>
      </c>
      <c r="B4" s="65" t="s">
        <v>134</v>
      </c>
      <c r="C4" s="49" t="s">
        <v>135</v>
      </c>
      <c r="D4" s="49"/>
      <c r="E4" s="49"/>
      <c r="F4" s="49" t="s">
        <v>6</v>
      </c>
    </row>
    <row r="5" s="81" customFormat="1" ht="26" customHeight="1" spans="1:6">
      <c r="A5" s="69"/>
      <c r="B5" s="84"/>
      <c r="C5" s="49" t="s">
        <v>54</v>
      </c>
      <c r="D5" s="75" t="s">
        <v>136</v>
      </c>
      <c r="E5" s="75" t="s">
        <v>137</v>
      </c>
      <c r="F5" s="49"/>
    </row>
    <row r="6" s="81" customFormat="1" ht="48" customHeight="1" spans="1:6">
      <c r="A6" s="85" t="s">
        <v>63</v>
      </c>
      <c r="B6" s="86"/>
      <c r="C6" s="87" t="s">
        <v>128</v>
      </c>
      <c r="D6" s="88">
        <v>2</v>
      </c>
      <c r="E6" s="88">
        <v>3</v>
      </c>
      <c r="F6" s="49"/>
    </row>
    <row r="7" s="81" customFormat="1" ht="25" customHeight="1" spans="1:6">
      <c r="A7" s="49"/>
      <c r="B7" s="49" t="s">
        <v>50</v>
      </c>
      <c r="C7" s="89">
        <f>D7+E7</f>
        <v>88.61</v>
      </c>
      <c r="D7" s="89">
        <f>D8+D21+D49+D55+D68+D95</f>
        <v>83.14</v>
      </c>
      <c r="E7" s="89">
        <f>E8+E21+E49+E55+E68+E95</f>
        <v>5.47</v>
      </c>
      <c r="F7" s="90"/>
    </row>
    <row r="8" s="1" customFormat="1" ht="25" customHeight="1" spans="1:6">
      <c r="A8" s="77" t="s">
        <v>138</v>
      </c>
      <c r="B8" s="77" t="s">
        <v>139</v>
      </c>
      <c r="C8" s="91">
        <f>SUM(C9:C20)</f>
        <v>0</v>
      </c>
      <c r="D8" s="91">
        <f>SUM(D9:D20)</f>
        <v>83.14</v>
      </c>
      <c r="E8" s="91">
        <f>SUM(E9:E20)</f>
        <v>0</v>
      </c>
      <c r="F8" s="87"/>
    </row>
    <row r="9" s="1" customFormat="1" ht="25" customHeight="1" spans="1:6">
      <c r="A9" s="73" t="s">
        <v>140</v>
      </c>
      <c r="B9" s="73" t="s">
        <v>141</v>
      </c>
      <c r="C9" s="91"/>
      <c r="D9" s="91">
        <v>26.86</v>
      </c>
      <c r="E9" s="91"/>
      <c r="F9" s="87"/>
    </row>
    <row r="10" s="1" customFormat="1" ht="25" customHeight="1" spans="1:6">
      <c r="A10" s="73" t="s">
        <v>142</v>
      </c>
      <c r="B10" s="73" t="s">
        <v>143</v>
      </c>
      <c r="C10" s="91"/>
      <c r="D10" s="91">
        <v>4.08</v>
      </c>
      <c r="E10" s="91"/>
      <c r="F10" s="87"/>
    </row>
    <row r="11" s="1" customFormat="1" ht="25" customHeight="1" spans="1:6">
      <c r="A11" s="73" t="s">
        <v>142</v>
      </c>
      <c r="B11" s="73" t="s">
        <v>144</v>
      </c>
      <c r="C11" s="91"/>
      <c r="D11" s="91">
        <v>8.26</v>
      </c>
      <c r="E11" s="91"/>
      <c r="F11" s="87"/>
    </row>
    <row r="12" s="1" customFormat="1" ht="25" customHeight="1" spans="1:6">
      <c r="A12" s="73" t="s">
        <v>140</v>
      </c>
      <c r="B12" s="73" t="s">
        <v>145</v>
      </c>
      <c r="C12" s="91"/>
      <c r="D12" s="91">
        <v>25.73</v>
      </c>
      <c r="E12" s="91"/>
      <c r="F12" s="87"/>
    </row>
    <row r="13" s="1" customFormat="1" ht="25" customHeight="1" spans="1:6">
      <c r="A13" s="73" t="s">
        <v>146</v>
      </c>
      <c r="B13" s="73" t="s">
        <v>147</v>
      </c>
      <c r="C13" s="91"/>
      <c r="D13" s="91">
        <v>7.72</v>
      </c>
      <c r="E13" s="91"/>
      <c r="F13" s="87"/>
    </row>
    <row r="14" s="1" customFormat="1" ht="25" customHeight="1" spans="1:6">
      <c r="A14" s="73" t="s">
        <v>146</v>
      </c>
      <c r="B14" s="73" t="s">
        <v>148</v>
      </c>
      <c r="C14" s="91"/>
      <c r="D14" s="91"/>
      <c r="E14" s="91"/>
      <c r="F14" s="87"/>
    </row>
    <row r="15" s="1" customFormat="1" ht="25" customHeight="1" spans="1:6">
      <c r="A15" s="73" t="s">
        <v>149</v>
      </c>
      <c r="B15" s="73" t="s">
        <v>150</v>
      </c>
      <c r="C15" s="91"/>
      <c r="D15" s="91">
        <v>3.09</v>
      </c>
      <c r="E15" s="91"/>
      <c r="F15" s="87"/>
    </row>
    <row r="16" s="1" customFormat="1" ht="25" customHeight="1" spans="1:6">
      <c r="A16" s="73" t="s">
        <v>146</v>
      </c>
      <c r="B16" s="73" t="s">
        <v>151</v>
      </c>
      <c r="C16" s="91"/>
      <c r="D16" s="91">
        <v>0.2</v>
      </c>
      <c r="E16" s="91"/>
      <c r="F16" s="87"/>
    </row>
    <row r="17" s="1" customFormat="1" ht="25" customHeight="1" spans="1:6">
      <c r="A17" s="73" t="s">
        <v>152</v>
      </c>
      <c r="B17" s="73" t="s">
        <v>153</v>
      </c>
      <c r="C17" s="91"/>
      <c r="D17" s="91">
        <v>7.2</v>
      </c>
      <c r="E17" s="91"/>
      <c r="F17" s="87"/>
    </row>
    <row r="18" s="1" customFormat="1" ht="25" customHeight="1" spans="1:6">
      <c r="A18" s="73" t="s">
        <v>154</v>
      </c>
      <c r="B18" s="73" t="s">
        <v>155</v>
      </c>
      <c r="C18" s="91"/>
      <c r="D18" s="91"/>
      <c r="E18" s="91"/>
      <c r="F18" s="87"/>
    </row>
    <row r="19" s="1" customFormat="1" ht="25" customHeight="1" spans="1:6">
      <c r="A19" s="73" t="s">
        <v>154</v>
      </c>
      <c r="B19" s="73" t="s">
        <v>156</v>
      </c>
      <c r="C19" s="91"/>
      <c r="D19" s="91"/>
      <c r="E19" s="91"/>
      <c r="F19" s="87"/>
    </row>
    <row r="20" s="1" customFormat="1" ht="25" customHeight="1" spans="1:6">
      <c r="A20" s="73" t="s">
        <v>154</v>
      </c>
      <c r="B20" s="73" t="s">
        <v>157</v>
      </c>
      <c r="C20" s="91"/>
      <c r="D20" s="91"/>
      <c r="E20" s="91"/>
      <c r="F20" s="87"/>
    </row>
    <row r="21" s="1" customFormat="1" ht="25" customHeight="1" spans="1:6">
      <c r="A21" s="77" t="s">
        <v>158</v>
      </c>
      <c r="B21" s="77" t="s">
        <v>159</v>
      </c>
      <c r="C21" s="91">
        <f>SUM(C22:C48)</f>
        <v>0</v>
      </c>
      <c r="D21" s="91">
        <f>SUM(D22:D48)</f>
        <v>0</v>
      </c>
      <c r="E21" s="91">
        <f>SUM(E22:E48)</f>
        <v>5.47</v>
      </c>
      <c r="F21" s="87"/>
    </row>
    <row r="22" s="1" customFormat="1" ht="25" customHeight="1" spans="1:6">
      <c r="A22" s="73" t="s">
        <v>160</v>
      </c>
      <c r="B22" s="73" t="s">
        <v>161</v>
      </c>
      <c r="C22" s="91"/>
      <c r="D22" s="91"/>
      <c r="E22" s="91">
        <v>1.27</v>
      </c>
      <c r="F22" s="87"/>
    </row>
    <row r="23" s="1" customFormat="1" ht="25" customHeight="1" spans="1:6">
      <c r="A23" s="73" t="s">
        <v>160</v>
      </c>
      <c r="B23" s="73" t="s">
        <v>162</v>
      </c>
      <c r="C23" s="91"/>
      <c r="D23" s="91"/>
      <c r="E23" s="91"/>
      <c r="F23" s="87"/>
    </row>
    <row r="24" s="1" customFormat="1" ht="25" customHeight="1" spans="1:6">
      <c r="A24" s="73" t="s">
        <v>160</v>
      </c>
      <c r="B24" s="73" t="s">
        <v>163</v>
      </c>
      <c r="C24" s="91"/>
      <c r="D24" s="91"/>
      <c r="E24" s="91"/>
      <c r="F24" s="87"/>
    </row>
    <row r="25" s="1" customFormat="1" ht="25" customHeight="1" spans="1:6">
      <c r="A25" s="73" t="s">
        <v>160</v>
      </c>
      <c r="B25" s="73" t="s">
        <v>164</v>
      </c>
      <c r="C25" s="91"/>
      <c r="D25" s="91"/>
      <c r="E25" s="91"/>
      <c r="F25" s="87"/>
    </row>
    <row r="26" s="1" customFormat="1" ht="25" customHeight="1" spans="1:6">
      <c r="A26" s="73" t="s">
        <v>160</v>
      </c>
      <c r="B26" s="73" t="s">
        <v>165</v>
      </c>
      <c r="C26" s="91"/>
      <c r="D26" s="91"/>
      <c r="E26" s="91"/>
      <c r="F26" s="87"/>
    </row>
    <row r="27" s="1" customFormat="1" ht="25" customHeight="1" spans="1:6">
      <c r="A27" s="73" t="s">
        <v>160</v>
      </c>
      <c r="B27" s="73" t="s">
        <v>166</v>
      </c>
      <c r="C27" s="91"/>
      <c r="D27" s="91"/>
      <c r="E27" s="91">
        <v>0.2</v>
      </c>
      <c r="F27" s="87"/>
    </row>
    <row r="28" s="1" customFormat="1" ht="25" customHeight="1" spans="1:6">
      <c r="A28" s="73" t="s">
        <v>160</v>
      </c>
      <c r="B28" s="73" t="s">
        <v>167</v>
      </c>
      <c r="C28" s="91"/>
      <c r="D28" s="91"/>
      <c r="E28" s="91"/>
      <c r="F28" s="87"/>
    </row>
    <row r="29" s="1" customFormat="1" ht="25" customHeight="1" spans="1:6">
      <c r="A29" s="73" t="s">
        <v>160</v>
      </c>
      <c r="B29" s="73" t="s">
        <v>168</v>
      </c>
      <c r="C29" s="91"/>
      <c r="D29" s="91"/>
      <c r="E29" s="91"/>
      <c r="F29" s="87"/>
    </row>
    <row r="30" s="1" customFormat="1" ht="25" customHeight="1" spans="1:6">
      <c r="A30" s="73" t="s">
        <v>160</v>
      </c>
      <c r="B30" s="73" t="s">
        <v>169</v>
      </c>
      <c r="C30" s="91"/>
      <c r="D30" s="91"/>
      <c r="E30" s="91">
        <v>1</v>
      </c>
      <c r="F30" s="87"/>
    </row>
    <row r="31" s="1" customFormat="1" ht="25" customHeight="1" spans="1:6">
      <c r="A31" s="73" t="s">
        <v>160</v>
      </c>
      <c r="B31" s="73" t="s">
        <v>162</v>
      </c>
      <c r="C31" s="91"/>
      <c r="D31" s="91"/>
      <c r="E31" s="91"/>
      <c r="F31" s="87"/>
    </row>
    <row r="32" s="1" customFormat="1" ht="25" customHeight="1" spans="1:6">
      <c r="A32" s="73" t="s">
        <v>160</v>
      </c>
      <c r="B32" s="73" t="s">
        <v>163</v>
      </c>
      <c r="C32" s="91"/>
      <c r="D32" s="91"/>
      <c r="E32" s="91"/>
      <c r="F32" s="87"/>
    </row>
    <row r="33" s="1" customFormat="1" ht="25" customHeight="1" spans="1:6">
      <c r="A33" s="73" t="s">
        <v>160</v>
      </c>
      <c r="B33" s="73" t="s">
        <v>164</v>
      </c>
      <c r="C33" s="91"/>
      <c r="D33" s="91"/>
      <c r="E33" s="91"/>
      <c r="F33" s="87"/>
    </row>
    <row r="34" s="1" customFormat="1" ht="25" customHeight="1" spans="1:6">
      <c r="A34" s="73" t="s">
        <v>160</v>
      </c>
      <c r="B34" s="73" t="s">
        <v>165</v>
      </c>
      <c r="C34" s="91"/>
      <c r="D34" s="91"/>
      <c r="E34" s="91"/>
      <c r="F34" s="87"/>
    </row>
    <row r="35" s="1" customFormat="1" ht="25" customHeight="1" spans="1:6">
      <c r="A35" s="73" t="s">
        <v>160</v>
      </c>
      <c r="B35" s="73" t="s">
        <v>166</v>
      </c>
      <c r="C35" s="91"/>
      <c r="D35" s="91"/>
      <c r="E35" s="91"/>
      <c r="F35" s="87"/>
    </row>
    <row r="36" s="1" customFormat="1" ht="25" customHeight="1" spans="1:6">
      <c r="A36" s="73" t="s">
        <v>160</v>
      </c>
      <c r="B36" s="73" t="s">
        <v>167</v>
      </c>
      <c r="C36" s="91"/>
      <c r="D36" s="91"/>
      <c r="E36" s="91"/>
      <c r="F36" s="87"/>
    </row>
    <row r="37" s="1" customFormat="1" ht="25" customHeight="1" spans="1:6">
      <c r="A37" s="73" t="s">
        <v>160</v>
      </c>
      <c r="B37" s="73" t="s">
        <v>168</v>
      </c>
      <c r="C37" s="91"/>
      <c r="D37" s="91"/>
      <c r="E37" s="91"/>
      <c r="F37" s="87"/>
    </row>
    <row r="38" s="1" customFormat="1" ht="25" customHeight="1" spans="1:6">
      <c r="A38" s="73" t="s">
        <v>160</v>
      </c>
      <c r="B38" s="73" t="s">
        <v>170</v>
      </c>
      <c r="C38" s="91"/>
      <c r="D38" s="91"/>
      <c r="E38" s="91"/>
      <c r="F38" s="87"/>
    </row>
    <row r="39" s="1" customFormat="1" ht="25" customHeight="1" spans="1:6">
      <c r="A39" s="73" t="s">
        <v>160</v>
      </c>
      <c r="B39" s="73" t="s">
        <v>171</v>
      </c>
      <c r="C39" s="91"/>
      <c r="D39" s="91"/>
      <c r="E39" s="91"/>
      <c r="F39" s="87"/>
    </row>
    <row r="40" s="1" customFormat="1" ht="25" customHeight="1" spans="1:6">
      <c r="A40" s="73" t="s">
        <v>172</v>
      </c>
      <c r="B40" s="73" t="s">
        <v>173</v>
      </c>
      <c r="C40" s="91"/>
      <c r="D40" s="91"/>
      <c r="E40" s="91"/>
      <c r="F40" s="87"/>
    </row>
    <row r="41" s="1" customFormat="1" ht="25" customHeight="1" spans="1:6">
      <c r="A41" s="73" t="s">
        <v>174</v>
      </c>
      <c r="B41" s="73" t="s">
        <v>175</v>
      </c>
      <c r="C41" s="91"/>
      <c r="D41" s="91"/>
      <c r="E41" s="91"/>
      <c r="F41" s="87"/>
    </row>
    <row r="42" s="1" customFormat="1" ht="25" customHeight="1" spans="1:6">
      <c r="A42" s="73" t="s">
        <v>176</v>
      </c>
      <c r="B42" s="73" t="s">
        <v>177</v>
      </c>
      <c r="C42" s="91"/>
      <c r="D42" s="91"/>
      <c r="E42" s="91"/>
      <c r="F42" s="87"/>
    </row>
    <row r="43" s="1" customFormat="1" ht="25" customHeight="1" spans="1:6">
      <c r="A43" s="73" t="s">
        <v>176</v>
      </c>
      <c r="B43" s="73" t="s">
        <v>178</v>
      </c>
      <c r="C43" s="91"/>
      <c r="D43" s="91"/>
      <c r="E43" s="91"/>
      <c r="F43" s="87"/>
    </row>
    <row r="44" s="1" customFormat="1" ht="25" customHeight="1" spans="1:6">
      <c r="A44" s="73" t="s">
        <v>179</v>
      </c>
      <c r="B44" s="73" t="s">
        <v>180</v>
      </c>
      <c r="C44" s="91"/>
      <c r="D44" s="91"/>
      <c r="E44" s="91">
        <v>1.8</v>
      </c>
      <c r="F44" s="87"/>
    </row>
    <row r="45" s="1" customFormat="1" ht="25" customHeight="1" spans="1:6">
      <c r="A45" s="73" t="s">
        <v>181</v>
      </c>
      <c r="B45" s="73" t="s">
        <v>182</v>
      </c>
      <c r="C45" s="91"/>
      <c r="D45" s="91"/>
      <c r="E45" s="91"/>
      <c r="F45" s="87"/>
    </row>
    <row r="46" s="1" customFormat="1" ht="25" customHeight="1" spans="1:6">
      <c r="A46" s="73" t="s">
        <v>183</v>
      </c>
      <c r="B46" s="73" t="s">
        <v>184</v>
      </c>
      <c r="C46" s="91"/>
      <c r="D46" s="91"/>
      <c r="E46" s="91">
        <v>1.2</v>
      </c>
      <c r="F46" s="87"/>
    </row>
    <row r="47" s="1" customFormat="1" ht="25" customHeight="1" spans="1:6">
      <c r="A47" s="73" t="s">
        <v>185</v>
      </c>
      <c r="B47" s="73" t="s">
        <v>186</v>
      </c>
      <c r="C47" s="91"/>
      <c r="D47" s="91"/>
      <c r="E47" s="91"/>
      <c r="F47" s="87"/>
    </row>
    <row r="48" s="1" customFormat="1" ht="25" customHeight="1" spans="1:6">
      <c r="A48" s="73" t="s">
        <v>187</v>
      </c>
      <c r="B48" s="73" t="s">
        <v>188</v>
      </c>
      <c r="C48" s="91"/>
      <c r="D48" s="91"/>
      <c r="E48" s="91"/>
      <c r="F48" s="87"/>
    </row>
    <row r="49" s="1" customFormat="1" ht="25" customHeight="1" spans="1:6">
      <c r="A49" s="77" t="s">
        <v>189</v>
      </c>
      <c r="B49" s="77" t="s">
        <v>190</v>
      </c>
      <c r="C49" s="92">
        <f>SUM(C50:C54)</f>
        <v>0</v>
      </c>
      <c r="D49" s="92">
        <f>SUM(D50:D54)</f>
        <v>0</v>
      </c>
      <c r="E49" s="92">
        <f>SUM(E50:E54)</f>
        <v>0</v>
      </c>
      <c r="F49" s="72"/>
    </row>
    <row r="50" s="1" customFormat="1" ht="25" customHeight="1" spans="1:6">
      <c r="A50" s="73" t="s">
        <v>191</v>
      </c>
      <c r="B50" s="73" t="s">
        <v>192</v>
      </c>
      <c r="C50" s="91"/>
      <c r="D50" s="91"/>
      <c r="E50" s="91"/>
      <c r="F50" s="87"/>
    </row>
    <row r="51" ht="25" customHeight="1" spans="1:6">
      <c r="A51" s="73" t="s">
        <v>193</v>
      </c>
      <c r="B51" s="73" t="s">
        <v>194</v>
      </c>
      <c r="C51" s="91"/>
      <c r="D51" s="91"/>
      <c r="E51" s="91"/>
      <c r="F51" s="87"/>
    </row>
    <row r="52" ht="25" customHeight="1" spans="1:6">
      <c r="A52" s="73" t="s">
        <v>193</v>
      </c>
      <c r="B52" s="73" t="s">
        <v>195</v>
      </c>
      <c r="C52" s="91"/>
      <c r="D52" s="91"/>
      <c r="E52" s="91"/>
      <c r="F52" s="87"/>
    </row>
    <row r="53" ht="25" customHeight="1" spans="1:6">
      <c r="A53" s="73" t="s">
        <v>196</v>
      </c>
      <c r="B53" s="73" t="s">
        <v>197</v>
      </c>
      <c r="C53" s="91"/>
      <c r="D53" s="91"/>
      <c r="E53" s="91"/>
      <c r="F53" s="87"/>
    </row>
    <row r="54" ht="25" customHeight="1" spans="1:6">
      <c r="A54" s="73" t="s">
        <v>196</v>
      </c>
      <c r="B54" s="73" t="s">
        <v>198</v>
      </c>
      <c r="C54" s="91"/>
      <c r="D54" s="91"/>
      <c r="E54" s="91"/>
      <c r="F54" s="87"/>
    </row>
    <row r="55" ht="25" customHeight="1" spans="1:6">
      <c r="A55" s="77" t="s">
        <v>199</v>
      </c>
      <c r="B55" s="77" t="s">
        <v>139</v>
      </c>
      <c r="C55" s="91">
        <f>SUM(C56:C67)</f>
        <v>0</v>
      </c>
      <c r="D55" s="91">
        <f>SUM(D56:D67)</f>
        <v>0</v>
      </c>
      <c r="E55" s="91">
        <f>SUM(E56:E67)</f>
        <v>0</v>
      </c>
      <c r="F55" s="87"/>
    </row>
    <row r="56" ht="25" customHeight="1" spans="1:6">
      <c r="A56" s="73" t="s">
        <v>200</v>
      </c>
      <c r="B56" s="73" t="s">
        <v>141</v>
      </c>
      <c r="C56" s="91"/>
      <c r="D56" s="91"/>
      <c r="E56" s="91"/>
      <c r="F56" s="87"/>
    </row>
    <row r="57" ht="25" customHeight="1" spans="1:6">
      <c r="A57" s="73" t="s">
        <v>200</v>
      </c>
      <c r="B57" s="73" t="s">
        <v>143</v>
      </c>
      <c r="C57" s="91"/>
      <c r="D57" s="91"/>
      <c r="E57" s="91"/>
      <c r="F57" s="87"/>
    </row>
    <row r="58" ht="25" customHeight="1" spans="1:6">
      <c r="A58" s="73" t="s">
        <v>200</v>
      </c>
      <c r="B58" s="73" t="s">
        <v>144</v>
      </c>
      <c r="C58" s="91"/>
      <c r="D58" s="91"/>
      <c r="E58" s="91"/>
      <c r="F58" s="87"/>
    </row>
    <row r="59" ht="25" customHeight="1" spans="1:6">
      <c r="A59" s="73" t="s">
        <v>200</v>
      </c>
      <c r="B59" s="73" t="s">
        <v>155</v>
      </c>
      <c r="C59" s="91"/>
      <c r="D59" s="91"/>
      <c r="E59" s="91"/>
      <c r="F59" s="87"/>
    </row>
    <row r="60" ht="25" customHeight="1" spans="1:6">
      <c r="A60" s="73" t="s">
        <v>200</v>
      </c>
      <c r="B60" s="73" t="s">
        <v>145</v>
      </c>
      <c r="C60" s="91"/>
      <c r="D60" s="91"/>
      <c r="E60" s="91"/>
      <c r="F60" s="87"/>
    </row>
    <row r="61" ht="25" customHeight="1" spans="1:6">
      <c r="A61" s="73" t="s">
        <v>200</v>
      </c>
      <c r="B61" s="73" t="s">
        <v>147</v>
      </c>
      <c r="C61" s="91"/>
      <c r="D61" s="91"/>
      <c r="E61" s="91"/>
      <c r="F61" s="87"/>
    </row>
    <row r="62" ht="25" customHeight="1" spans="1:6">
      <c r="A62" s="73" t="s">
        <v>200</v>
      </c>
      <c r="B62" s="73" t="s">
        <v>148</v>
      </c>
      <c r="C62" s="91"/>
      <c r="D62" s="91"/>
      <c r="E62" s="91"/>
      <c r="F62" s="87"/>
    </row>
    <row r="63" ht="25" customHeight="1" spans="1:6">
      <c r="A63" s="73" t="s">
        <v>200</v>
      </c>
      <c r="B63" s="73" t="s">
        <v>201</v>
      </c>
      <c r="C63" s="91"/>
      <c r="D63" s="91"/>
      <c r="E63" s="91"/>
      <c r="F63" s="87"/>
    </row>
    <row r="64" ht="25" customHeight="1" spans="1:6">
      <c r="A64" s="73" t="s">
        <v>200</v>
      </c>
      <c r="B64" s="73" t="s">
        <v>151</v>
      </c>
      <c r="C64" s="91"/>
      <c r="D64" s="91"/>
      <c r="E64" s="91"/>
      <c r="F64" s="87"/>
    </row>
    <row r="65" ht="25" customHeight="1" spans="1:6">
      <c r="A65" s="73" t="s">
        <v>200</v>
      </c>
      <c r="B65" s="73" t="s">
        <v>153</v>
      </c>
      <c r="C65" s="91"/>
      <c r="D65" s="91"/>
      <c r="E65" s="91"/>
      <c r="F65" s="87"/>
    </row>
    <row r="66" ht="25" customHeight="1" spans="1:6">
      <c r="A66" s="73" t="s">
        <v>200</v>
      </c>
      <c r="B66" s="73" t="s">
        <v>156</v>
      </c>
      <c r="C66" s="91"/>
      <c r="D66" s="91"/>
      <c r="E66" s="91"/>
      <c r="F66" s="87"/>
    </row>
    <row r="67" ht="25" customHeight="1" spans="1:6">
      <c r="A67" s="73" t="s">
        <v>200</v>
      </c>
      <c r="B67" s="73" t="s">
        <v>157</v>
      </c>
      <c r="C67" s="91"/>
      <c r="D67" s="91"/>
      <c r="E67" s="91"/>
      <c r="F67" s="87"/>
    </row>
    <row r="68" ht="25" customHeight="1" spans="1:6">
      <c r="A68" s="77" t="s">
        <v>202</v>
      </c>
      <c r="B68" s="77" t="s">
        <v>159</v>
      </c>
      <c r="C68" s="91">
        <f>SUM(C69:C94)</f>
        <v>0</v>
      </c>
      <c r="D68" s="91">
        <f>SUM(D69:D94)</f>
        <v>0</v>
      </c>
      <c r="E68" s="91">
        <f>SUM(E69:E94)</f>
        <v>0</v>
      </c>
      <c r="F68" s="87"/>
    </row>
    <row r="69" ht="25" customHeight="1" spans="1:6">
      <c r="A69" s="73" t="s">
        <v>203</v>
      </c>
      <c r="B69" s="73" t="s">
        <v>161</v>
      </c>
      <c r="C69" s="91"/>
      <c r="D69" s="91"/>
      <c r="E69" s="91"/>
      <c r="F69" s="87"/>
    </row>
    <row r="70" ht="25" customHeight="1" spans="1:6">
      <c r="A70" s="73" t="s">
        <v>203</v>
      </c>
      <c r="B70" s="73" t="s">
        <v>162</v>
      </c>
      <c r="C70" s="91"/>
      <c r="D70" s="91"/>
      <c r="E70" s="91"/>
      <c r="F70" s="87"/>
    </row>
    <row r="71" ht="25" customHeight="1" spans="1:6">
      <c r="A71" s="73" t="s">
        <v>203</v>
      </c>
      <c r="B71" s="73" t="s">
        <v>204</v>
      </c>
      <c r="C71" s="91"/>
      <c r="D71" s="91"/>
      <c r="E71" s="91"/>
      <c r="F71" s="87"/>
    </row>
    <row r="72" ht="25" customHeight="1" spans="1:6">
      <c r="A72" s="73" t="s">
        <v>203</v>
      </c>
      <c r="B72" s="73" t="s">
        <v>163</v>
      </c>
      <c r="C72" s="91"/>
      <c r="D72" s="91"/>
      <c r="E72" s="91"/>
      <c r="F72" s="87"/>
    </row>
    <row r="73" ht="25" customHeight="1" spans="1:6">
      <c r="A73" s="73" t="s">
        <v>203</v>
      </c>
      <c r="B73" s="73" t="s">
        <v>164</v>
      </c>
      <c r="C73" s="91"/>
      <c r="D73" s="91"/>
      <c r="E73" s="91"/>
      <c r="F73" s="87"/>
    </row>
    <row r="74" ht="25" customHeight="1" spans="1:6">
      <c r="A74" s="73" t="s">
        <v>203</v>
      </c>
      <c r="B74" s="73" t="s">
        <v>165</v>
      </c>
      <c r="C74" s="91"/>
      <c r="D74" s="91"/>
      <c r="E74" s="91"/>
      <c r="F74" s="87"/>
    </row>
    <row r="75" ht="25" customHeight="1" spans="1:6">
      <c r="A75" s="73" t="s">
        <v>203</v>
      </c>
      <c r="B75" s="73" t="s">
        <v>166</v>
      </c>
      <c r="C75" s="91"/>
      <c r="D75" s="91"/>
      <c r="E75" s="91"/>
      <c r="F75" s="87"/>
    </row>
    <row r="76" ht="25" customHeight="1" spans="1:6">
      <c r="A76" s="73" t="s">
        <v>203</v>
      </c>
      <c r="B76" s="73" t="s">
        <v>205</v>
      </c>
      <c r="C76" s="91"/>
      <c r="D76" s="91"/>
      <c r="E76" s="91"/>
      <c r="F76" s="87"/>
    </row>
    <row r="77" ht="25" customHeight="1" spans="1:6">
      <c r="A77" s="73" t="s">
        <v>203</v>
      </c>
      <c r="B77" s="73" t="s">
        <v>167</v>
      </c>
      <c r="C77" s="91"/>
      <c r="D77" s="91"/>
      <c r="E77" s="91"/>
      <c r="F77" s="87"/>
    </row>
    <row r="78" ht="25" customHeight="1" spans="1:6">
      <c r="A78" s="73" t="s">
        <v>203</v>
      </c>
      <c r="B78" s="73" t="s">
        <v>168</v>
      </c>
      <c r="C78" s="91"/>
      <c r="D78" s="91"/>
      <c r="E78" s="91"/>
      <c r="F78" s="87"/>
    </row>
    <row r="79" ht="25" customHeight="1" spans="1:6">
      <c r="A79" s="73" t="s">
        <v>203</v>
      </c>
      <c r="B79" s="73" t="s">
        <v>182</v>
      </c>
      <c r="C79" s="91"/>
      <c r="D79" s="91"/>
      <c r="E79" s="91"/>
      <c r="F79" s="87"/>
    </row>
    <row r="80" ht="25" customHeight="1" spans="1:6">
      <c r="A80" s="73" t="s">
        <v>203</v>
      </c>
      <c r="B80" s="73" t="s">
        <v>186</v>
      </c>
      <c r="C80" s="91"/>
      <c r="D80" s="91"/>
      <c r="E80" s="91"/>
      <c r="F80" s="87"/>
    </row>
    <row r="81" ht="25" customHeight="1" spans="1:6">
      <c r="A81" s="73" t="s">
        <v>203</v>
      </c>
      <c r="B81" s="73" t="s">
        <v>206</v>
      </c>
      <c r="C81" s="91"/>
      <c r="D81" s="91"/>
      <c r="E81" s="91"/>
      <c r="F81" s="87"/>
    </row>
    <row r="82" ht="25" customHeight="1" spans="1:6">
      <c r="A82" s="73" t="s">
        <v>203</v>
      </c>
      <c r="B82" s="73" t="s">
        <v>173</v>
      </c>
      <c r="C82" s="91"/>
      <c r="D82" s="91"/>
      <c r="E82" s="91"/>
      <c r="F82" s="87"/>
    </row>
    <row r="83" ht="25" customHeight="1" spans="1:6">
      <c r="A83" s="73" t="s">
        <v>203</v>
      </c>
      <c r="B83" s="73" t="s">
        <v>175</v>
      </c>
      <c r="C83" s="91"/>
      <c r="D83" s="91"/>
      <c r="E83" s="91"/>
      <c r="F83" s="87"/>
    </row>
    <row r="84" ht="25" customHeight="1" spans="1:6">
      <c r="A84" s="73" t="s">
        <v>203</v>
      </c>
      <c r="B84" s="73" t="s">
        <v>180</v>
      </c>
      <c r="C84" s="91"/>
      <c r="D84" s="91"/>
      <c r="E84" s="91"/>
      <c r="F84" s="87"/>
    </row>
    <row r="85" ht="25" customHeight="1" spans="1:6">
      <c r="A85" s="73" t="s">
        <v>203</v>
      </c>
      <c r="B85" s="73" t="s">
        <v>207</v>
      </c>
      <c r="C85" s="91"/>
      <c r="D85" s="91"/>
      <c r="E85" s="91"/>
      <c r="F85" s="87"/>
    </row>
    <row r="86" ht="25" customHeight="1" spans="1:6">
      <c r="A86" s="73" t="s">
        <v>203</v>
      </c>
      <c r="B86" s="73" t="s">
        <v>208</v>
      </c>
      <c r="C86" s="91"/>
      <c r="D86" s="91"/>
      <c r="E86" s="91"/>
      <c r="F86" s="87"/>
    </row>
    <row r="87" ht="25" customHeight="1" spans="1:6">
      <c r="A87" s="73" t="s">
        <v>203</v>
      </c>
      <c r="B87" s="73" t="s">
        <v>177</v>
      </c>
      <c r="C87" s="91"/>
      <c r="D87" s="91"/>
      <c r="E87" s="91"/>
      <c r="F87" s="87"/>
    </row>
    <row r="88" ht="25" customHeight="1" spans="1:6">
      <c r="A88" s="73" t="s">
        <v>203</v>
      </c>
      <c r="B88" s="73" t="s">
        <v>178</v>
      </c>
      <c r="C88" s="91"/>
      <c r="D88" s="91"/>
      <c r="E88" s="91"/>
      <c r="F88" s="87"/>
    </row>
    <row r="89" ht="25" customHeight="1" spans="1:6">
      <c r="A89" s="73" t="s">
        <v>203</v>
      </c>
      <c r="B89" s="73" t="s">
        <v>169</v>
      </c>
      <c r="C89" s="91"/>
      <c r="D89" s="91"/>
      <c r="E89" s="91"/>
      <c r="F89" s="87"/>
    </row>
    <row r="90" ht="25" customHeight="1" spans="1:6">
      <c r="A90" s="73" t="s">
        <v>203</v>
      </c>
      <c r="B90" s="73" t="s">
        <v>170</v>
      </c>
      <c r="C90" s="91"/>
      <c r="D90" s="91"/>
      <c r="E90" s="91"/>
      <c r="F90" s="87"/>
    </row>
    <row r="91" ht="25" customHeight="1" spans="1:6">
      <c r="A91" s="73" t="s">
        <v>203</v>
      </c>
      <c r="B91" s="73" t="s">
        <v>184</v>
      </c>
      <c r="C91" s="91"/>
      <c r="D91" s="91"/>
      <c r="E91" s="91"/>
      <c r="F91" s="87"/>
    </row>
    <row r="92" ht="25" customHeight="1" spans="1:6">
      <c r="A92" s="73" t="s">
        <v>203</v>
      </c>
      <c r="B92" s="73" t="s">
        <v>171</v>
      </c>
      <c r="C92" s="91"/>
      <c r="D92" s="91"/>
      <c r="E92" s="91"/>
      <c r="F92" s="87"/>
    </row>
    <row r="93" ht="25" customHeight="1" spans="1:6">
      <c r="A93" s="73" t="s">
        <v>203</v>
      </c>
      <c r="B93" s="73" t="s">
        <v>209</v>
      </c>
      <c r="C93" s="91"/>
      <c r="D93" s="91"/>
      <c r="E93" s="91"/>
      <c r="F93" s="87"/>
    </row>
    <row r="94" ht="25" customHeight="1" spans="1:6">
      <c r="A94" s="73" t="s">
        <v>203</v>
      </c>
      <c r="B94" s="73" t="s">
        <v>188</v>
      </c>
      <c r="C94" s="91"/>
      <c r="D94" s="91"/>
      <c r="E94" s="91"/>
      <c r="F94" s="87"/>
    </row>
    <row r="95" ht="25" customHeight="1" spans="1:6">
      <c r="A95" s="77" t="s">
        <v>210</v>
      </c>
      <c r="B95" s="77" t="s">
        <v>211</v>
      </c>
      <c r="C95" s="91">
        <f>SUM(C96:C100)</f>
        <v>0</v>
      </c>
      <c r="D95" s="91">
        <f>SUM(D96:D100)</f>
        <v>0</v>
      </c>
      <c r="E95" s="91">
        <f>SUM(E96:E100)</f>
        <v>0</v>
      </c>
      <c r="F95" s="87"/>
    </row>
    <row r="96" ht="25" customHeight="1" spans="1:6">
      <c r="A96" s="73" t="s">
        <v>212</v>
      </c>
      <c r="B96" s="73" t="s">
        <v>213</v>
      </c>
      <c r="C96" s="92"/>
      <c r="D96" s="92"/>
      <c r="E96" s="92"/>
      <c r="F96" s="72"/>
    </row>
    <row r="97" ht="25" customHeight="1" spans="1:6">
      <c r="A97" s="73" t="s">
        <v>212</v>
      </c>
      <c r="B97" s="73" t="s">
        <v>214</v>
      </c>
      <c r="C97" s="91"/>
      <c r="D97" s="91"/>
      <c r="E97" s="91"/>
      <c r="F97" s="87"/>
    </row>
    <row r="98" ht="25" customHeight="1" spans="1:6">
      <c r="A98" s="73" t="s">
        <v>215</v>
      </c>
      <c r="B98" s="73" t="s">
        <v>216</v>
      </c>
      <c r="C98" s="91"/>
      <c r="D98" s="91"/>
      <c r="E98" s="91"/>
      <c r="F98" s="87"/>
    </row>
    <row r="99" ht="25" customHeight="1" spans="1:6">
      <c r="A99" s="73" t="s">
        <v>215</v>
      </c>
      <c r="B99" s="73" t="s">
        <v>217</v>
      </c>
      <c r="C99" s="91"/>
      <c r="D99" s="91"/>
      <c r="E99" s="91"/>
      <c r="F99" s="87"/>
    </row>
    <row r="100" ht="25" customHeight="1" spans="1:6">
      <c r="A100" s="73" t="s">
        <v>218</v>
      </c>
      <c r="B100" s="73" t="s">
        <v>219</v>
      </c>
      <c r="C100" s="92"/>
      <c r="D100" s="92"/>
      <c r="E100" s="92"/>
      <c r="F100" s="72"/>
    </row>
    <row r="101" ht="18" customHeight="1" spans="1:1">
      <c r="A101" s="31" t="s">
        <v>108</v>
      </c>
    </row>
    <row r="102" spans="1:1">
      <c r="A102" s="31" t="s">
        <v>220</v>
      </c>
    </row>
  </sheetData>
  <mergeCells count="5">
    <mergeCell ref="A2:F2"/>
    <mergeCell ref="C4:E4"/>
    <mergeCell ref="A6:B6"/>
    <mergeCell ref="A4:A5"/>
    <mergeCell ref="B4:B5"/>
  </mergeCells>
  <pageMargins left="0.751388888888889" right="0.751388888888889" top="1" bottom="1" header="0.511111111111111" footer="0.511111111111111"/>
  <pageSetup paperSize="9" scale="52" fitToHeight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view="pageBreakPreview" zoomScaleNormal="100" workbookViewId="0">
      <pane ySplit="6" topLeftCell="A7" activePane="bottomLeft" state="frozen"/>
      <selection/>
      <selection pane="bottomLeft" activeCell="E21" sqref="E21"/>
    </sheetView>
  </sheetViews>
  <sheetFormatPr defaultColWidth="9" defaultRowHeight="14.25" outlineLevelCol="7"/>
  <cols>
    <col min="1" max="1" width="17" customWidth="1"/>
    <col min="2" max="2" width="27.25" customWidth="1"/>
    <col min="3" max="4" width="15.625" customWidth="1"/>
    <col min="5" max="7" width="18.625" customWidth="1"/>
    <col min="8" max="8" width="15.625" customWidth="1"/>
  </cols>
  <sheetData>
    <row r="1" ht="16" customHeight="1" spans="1:1">
      <c r="A1" s="1" t="s">
        <v>221</v>
      </c>
    </row>
    <row r="2" ht="58" customHeight="1" spans="1:8">
      <c r="A2" s="42" t="s">
        <v>222</v>
      </c>
      <c r="B2" s="42"/>
      <c r="C2" s="42"/>
      <c r="D2" s="42"/>
      <c r="E2" s="42"/>
      <c r="F2" s="42"/>
      <c r="G2" s="42"/>
      <c r="H2" s="42"/>
    </row>
    <row r="3" ht="24" customHeight="1" spans="1:8">
      <c r="A3" s="43" t="s">
        <v>2</v>
      </c>
      <c r="B3" s="43"/>
      <c r="C3" s="43"/>
      <c r="D3" s="61"/>
      <c r="E3" s="44" t="s">
        <v>3</v>
      </c>
      <c r="F3" s="44"/>
      <c r="G3" s="44"/>
      <c r="H3" s="44"/>
    </row>
    <row r="4" ht="26" customHeight="1" spans="1:8">
      <c r="A4" s="68" t="s">
        <v>122</v>
      </c>
      <c r="B4" s="78"/>
      <c r="C4" s="64" t="s">
        <v>223</v>
      </c>
      <c r="D4" s="64" t="s">
        <v>83</v>
      </c>
      <c r="E4" s="65" t="s">
        <v>84</v>
      </c>
      <c r="F4" s="66"/>
      <c r="G4" s="67"/>
      <c r="H4" s="49" t="s">
        <v>6</v>
      </c>
    </row>
    <row r="5" ht="26" customHeight="1" spans="1:8">
      <c r="A5" s="49" t="s">
        <v>81</v>
      </c>
      <c r="B5" s="49" t="s">
        <v>82</v>
      </c>
      <c r="C5" s="69"/>
      <c r="D5" s="69"/>
      <c r="E5" s="49" t="s">
        <v>54</v>
      </c>
      <c r="F5" s="49" t="s">
        <v>125</v>
      </c>
      <c r="G5" s="49" t="s">
        <v>124</v>
      </c>
      <c r="H5" s="49"/>
    </row>
    <row r="6" s="60" customFormat="1" ht="25" customHeight="1" spans="1:8">
      <c r="A6" s="70" t="s">
        <v>63</v>
      </c>
      <c r="B6" s="71"/>
      <c r="C6" s="71" t="s">
        <v>128</v>
      </c>
      <c r="D6" s="72">
        <v>2</v>
      </c>
      <c r="E6" s="72" t="s">
        <v>224</v>
      </c>
      <c r="F6" s="72">
        <v>4</v>
      </c>
      <c r="G6" s="72">
        <v>5</v>
      </c>
      <c r="H6" s="72"/>
    </row>
    <row r="7" s="3" customFormat="1" ht="25" customHeight="1" spans="1:8">
      <c r="A7" s="74"/>
      <c r="B7" s="49" t="s">
        <v>50</v>
      </c>
      <c r="C7" s="75">
        <f>D7+E7</f>
        <v>0</v>
      </c>
      <c r="D7" s="76"/>
      <c r="E7" s="76">
        <f>F7+G7</f>
        <v>0</v>
      </c>
      <c r="F7" s="76"/>
      <c r="G7" s="76"/>
      <c r="H7" s="79"/>
    </row>
    <row r="8" ht="18" customHeight="1" spans="1:1">
      <c r="A8" s="31" t="s">
        <v>225</v>
      </c>
    </row>
    <row r="9" ht="18" customHeight="1" spans="1:1">
      <c r="A9" s="31" t="s">
        <v>226</v>
      </c>
    </row>
    <row r="10" ht="18" customHeight="1" spans="1:1">
      <c r="A10" s="31" t="s">
        <v>227</v>
      </c>
    </row>
  </sheetData>
  <mergeCells count="9">
    <mergeCell ref="A2:H2"/>
    <mergeCell ref="A3:B3"/>
    <mergeCell ref="E3:H3"/>
    <mergeCell ref="A4:B4"/>
    <mergeCell ref="E4:G4"/>
    <mergeCell ref="A6:B6"/>
    <mergeCell ref="C4:C5"/>
    <mergeCell ref="D4:D5"/>
    <mergeCell ref="H4:H5"/>
  </mergeCells>
  <printOptions horizontalCentered="1"/>
  <pageMargins left="0.751388888888889" right="0.751388888888889" top="1" bottom="1" header="0.511111111111111" footer="0.511111111111111"/>
  <pageSetup paperSize="9" scale="8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view="pageBreakPreview" zoomScaleNormal="100" workbookViewId="0">
      <pane ySplit="6" topLeftCell="A7" activePane="bottomLeft" state="frozen"/>
      <selection/>
      <selection pane="bottomLeft" activeCell="F21" sqref="F21"/>
    </sheetView>
  </sheetViews>
  <sheetFormatPr defaultColWidth="9" defaultRowHeight="14.25"/>
  <cols>
    <col min="1" max="1" width="17" customWidth="1"/>
    <col min="2" max="2" width="27.25" customWidth="1"/>
    <col min="3" max="4" width="15.625" customWidth="1"/>
    <col min="5" max="7" width="18.625" customWidth="1"/>
    <col min="8" max="8" width="15.625" customWidth="1"/>
  </cols>
  <sheetData>
    <row r="1" ht="16" customHeight="1" spans="1:1">
      <c r="A1" s="1" t="s">
        <v>228</v>
      </c>
    </row>
    <row r="2" ht="58" customHeight="1" spans="1:8">
      <c r="A2" s="42" t="s">
        <v>229</v>
      </c>
      <c r="B2" s="42"/>
      <c r="C2" s="42"/>
      <c r="D2" s="42"/>
      <c r="E2" s="42"/>
      <c r="F2" s="42"/>
      <c r="G2" s="42"/>
      <c r="H2" s="42"/>
    </row>
    <row r="3" ht="24" customHeight="1" spans="1:9">
      <c r="A3" s="43" t="s">
        <v>230</v>
      </c>
      <c r="B3" s="43"/>
      <c r="C3" s="61"/>
      <c r="D3" s="61"/>
      <c r="E3" s="44"/>
      <c r="F3" s="44"/>
      <c r="H3" s="44" t="s">
        <v>3</v>
      </c>
      <c r="I3" s="45"/>
    </row>
    <row r="4" ht="26" customHeight="1" spans="1:8">
      <c r="A4" s="62" t="s">
        <v>122</v>
      </c>
      <c r="B4" s="63"/>
      <c r="C4" s="49" t="s">
        <v>223</v>
      </c>
      <c r="D4" s="64" t="s">
        <v>83</v>
      </c>
      <c r="E4" s="65" t="s">
        <v>84</v>
      </c>
      <c r="F4" s="66"/>
      <c r="G4" s="67"/>
      <c r="H4" s="49" t="s">
        <v>6</v>
      </c>
    </row>
    <row r="5" ht="26" customHeight="1" spans="1:8">
      <c r="A5" s="49" t="s">
        <v>81</v>
      </c>
      <c r="B5" s="68" t="s">
        <v>82</v>
      </c>
      <c r="C5" s="49"/>
      <c r="D5" s="69"/>
      <c r="E5" s="49" t="s">
        <v>54</v>
      </c>
      <c r="F5" s="49" t="s">
        <v>125</v>
      </c>
      <c r="G5" s="49" t="s">
        <v>124</v>
      </c>
      <c r="H5" s="49"/>
    </row>
    <row r="6" s="60" customFormat="1" ht="25" customHeight="1" spans="1:8">
      <c r="A6" s="70" t="s">
        <v>63</v>
      </c>
      <c r="B6" s="71"/>
      <c r="C6" s="71" t="s">
        <v>128</v>
      </c>
      <c r="D6" s="72">
        <v>2</v>
      </c>
      <c r="E6" s="72" t="s">
        <v>224</v>
      </c>
      <c r="F6" s="72">
        <v>4</v>
      </c>
      <c r="G6" s="72">
        <v>5</v>
      </c>
      <c r="H6" s="73"/>
    </row>
    <row r="7" s="3" customFormat="1" ht="25" customHeight="1" spans="1:8">
      <c r="A7" s="74"/>
      <c r="B7" s="49" t="s">
        <v>50</v>
      </c>
      <c r="C7" s="75">
        <f>D7+E7</f>
        <v>0</v>
      </c>
      <c r="D7" s="76"/>
      <c r="E7" s="76">
        <f>F7+G7</f>
        <v>0</v>
      </c>
      <c r="F7" s="76"/>
      <c r="G7" s="76"/>
      <c r="H7" s="77"/>
    </row>
    <row r="8" ht="18" customHeight="1" spans="1:1">
      <c r="A8" s="31" t="s">
        <v>225</v>
      </c>
    </row>
    <row r="9" ht="18" customHeight="1" spans="1:1">
      <c r="A9" s="31" t="s">
        <v>226</v>
      </c>
    </row>
    <row r="10" ht="18" customHeight="1" spans="1:1">
      <c r="A10" s="31" t="s">
        <v>231</v>
      </c>
    </row>
  </sheetData>
  <mergeCells count="9">
    <mergeCell ref="A2:H2"/>
    <mergeCell ref="A3:B3"/>
    <mergeCell ref="E3:F3"/>
    <mergeCell ref="A4:B4"/>
    <mergeCell ref="E4:G4"/>
    <mergeCell ref="A6:B6"/>
    <mergeCell ref="C4:C5"/>
    <mergeCell ref="D4:D5"/>
    <mergeCell ref="H4:H5"/>
  </mergeCells>
  <printOptions horizontalCentered="1"/>
  <pageMargins left="0.751388888888889" right="0.751388888888889" top="1" bottom="1" header="0.511111111111111" footer="0.511111111111111"/>
  <pageSetup paperSize="9" scale="7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view="pageBreakPreview" zoomScaleNormal="100" workbookViewId="0">
      <pane ySplit="5" topLeftCell="A14" activePane="bottomLeft" state="frozen"/>
      <selection/>
      <selection pane="bottomLeft" activeCell="G21" sqref="G21"/>
    </sheetView>
  </sheetViews>
  <sheetFormatPr defaultColWidth="7" defaultRowHeight="12.75" outlineLevelCol="6"/>
  <cols>
    <col min="1" max="1" width="26.875" style="40" customWidth="1"/>
    <col min="2" max="2" width="16.75" style="40" customWidth="1"/>
    <col min="3" max="7" width="16.625" style="40" customWidth="1"/>
    <col min="8" max="16384" width="7" style="40"/>
  </cols>
  <sheetData>
    <row r="1" ht="16" customHeight="1" spans="1:1">
      <c r="A1" s="41" t="s">
        <v>232</v>
      </c>
    </row>
    <row r="2" ht="58" customHeight="1" spans="1:7">
      <c r="A2" s="42" t="s">
        <v>233</v>
      </c>
      <c r="B2" s="42"/>
      <c r="C2" s="42"/>
      <c r="D2" s="42"/>
      <c r="E2" s="42"/>
      <c r="F2" s="42"/>
      <c r="G2" s="42"/>
    </row>
    <row r="3" ht="24" customHeight="1" spans="1:7">
      <c r="A3" s="43" t="s">
        <v>230</v>
      </c>
      <c r="B3" s="43"/>
      <c r="C3" s="44"/>
      <c r="D3" s="45"/>
      <c r="G3" s="46" t="s">
        <v>234</v>
      </c>
    </row>
    <row r="4" s="35" customFormat="1" ht="56" customHeight="1" spans="1:7">
      <c r="A4" s="12" t="s">
        <v>235</v>
      </c>
      <c r="B4" s="47" t="s">
        <v>236</v>
      </c>
      <c r="C4" s="47" t="s">
        <v>237</v>
      </c>
      <c r="D4" s="47" t="s">
        <v>238</v>
      </c>
      <c r="E4" s="47" t="s">
        <v>239</v>
      </c>
      <c r="F4" s="48" t="s">
        <v>240</v>
      </c>
      <c r="G4" s="49" t="s">
        <v>6</v>
      </c>
    </row>
    <row r="5" s="36" customFormat="1" ht="48" customHeight="1" spans="1:7">
      <c r="A5" s="50" t="s">
        <v>63</v>
      </c>
      <c r="B5" s="50">
        <v>1</v>
      </c>
      <c r="C5" s="50">
        <v>2</v>
      </c>
      <c r="D5" s="51">
        <v>3</v>
      </c>
      <c r="E5" s="51">
        <v>4</v>
      </c>
      <c r="F5" s="51">
        <v>5</v>
      </c>
      <c r="G5" s="51"/>
    </row>
    <row r="6" s="37" customFormat="1" ht="48" spans="1:7">
      <c r="A6" s="12" t="s">
        <v>50</v>
      </c>
      <c r="B6" s="13">
        <f>SUM(B7:B9)</f>
        <v>6</v>
      </c>
      <c r="C6" s="13">
        <f>SUM(C7:C9)</f>
        <v>5</v>
      </c>
      <c r="D6" s="52">
        <f t="shared" ref="D6:D11" si="0">C6/B6-1</f>
        <v>-0.166666666666667</v>
      </c>
      <c r="E6" s="9" t="s">
        <v>241</v>
      </c>
      <c r="F6" s="52">
        <f>C6/表5一般公共预算支出表!C8</f>
        <v>0.0507047966737653</v>
      </c>
      <c r="G6" s="14"/>
    </row>
    <row r="7" ht="25" customHeight="1" spans="1:7">
      <c r="A7" s="53" t="s">
        <v>242</v>
      </c>
      <c r="B7" s="17">
        <v>0</v>
      </c>
      <c r="C7" s="16">
        <v>0</v>
      </c>
      <c r="D7" s="54">
        <v>0</v>
      </c>
      <c r="E7" s="14" t="s">
        <v>243</v>
      </c>
      <c r="F7" s="54">
        <f>C7/表5一般公共预算支出表!C8</f>
        <v>0</v>
      </c>
      <c r="G7" s="16"/>
    </row>
    <row r="8" ht="25" customHeight="1" spans="1:7">
      <c r="A8" s="53" t="s">
        <v>244</v>
      </c>
      <c r="B8" s="17">
        <v>2</v>
      </c>
      <c r="C8" s="16">
        <v>2</v>
      </c>
      <c r="D8" s="54">
        <f t="shared" si="0"/>
        <v>0</v>
      </c>
      <c r="E8" s="14" t="s">
        <v>243</v>
      </c>
      <c r="F8" s="54">
        <f>C8/表5一般公共预算支出表!C8</f>
        <v>0.0202819186695061</v>
      </c>
      <c r="G8" s="16"/>
    </row>
    <row r="9" ht="48" spans="1:7">
      <c r="A9" s="53" t="s">
        <v>245</v>
      </c>
      <c r="B9" s="17">
        <f>SUM(B10:B11)</f>
        <v>4</v>
      </c>
      <c r="C9" s="17">
        <f>SUM(C10:C11)</f>
        <v>3</v>
      </c>
      <c r="D9" s="54">
        <f t="shared" si="0"/>
        <v>-0.25</v>
      </c>
      <c r="E9" s="9" t="s">
        <v>241</v>
      </c>
      <c r="F9" s="54">
        <f>C9/表5一般公共预算支出表!C8</f>
        <v>0.0304228780042592</v>
      </c>
      <c r="G9" s="16"/>
    </row>
    <row r="10" ht="66" customHeight="1" spans="1:7">
      <c r="A10" s="55" t="s">
        <v>246</v>
      </c>
      <c r="B10" s="17">
        <v>4</v>
      </c>
      <c r="C10" s="54">
        <v>3</v>
      </c>
      <c r="D10" s="54">
        <f t="shared" si="0"/>
        <v>-0.25</v>
      </c>
      <c r="E10" s="9" t="s">
        <v>241</v>
      </c>
      <c r="F10" s="54">
        <f>C10/表5一般公共预算支出表!C8</f>
        <v>0.0304228780042592</v>
      </c>
      <c r="G10" s="16"/>
    </row>
    <row r="11" ht="25" customHeight="1" spans="1:7">
      <c r="A11" s="55" t="s">
        <v>247</v>
      </c>
      <c r="B11" s="56">
        <v>0</v>
      </c>
      <c r="C11" s="16">
        <v>0</v>
      </c>
      <c r="D11" s="54">
        <v>0</v>
      </c>
      <c r="E11" s="14" t="s">
        <v>243</v>
      </c>
      <c r="F11" s="54">
        <f>C11/表5一般公共预算支出表!C8</f>
        <v>0</v>
      </c>
      <c r="G11" s="16"/>
    </row>
    <row r="12" s="38" customFormat="1" ht="18" customHeight="1" spans="1:1">
      <c r="A12" s="57" t="s">
        <v>248</v>
      </c>
    </row>
    <row r="13" s="38" customFormat="1" ht="18" customHeight="1" spans="1:1">
      <c r="A13" s="57" t="s">
        <v>249</v>
      </c>
    </row>
    <row r="14" s="38" customFormat="1" ht="18" customHeight="1" spans="1:1">
      <c r="A14" s="38" t="s">
        <v>250</v>
      </c>
    </row>
    <row r="15" s="38" customFormat="1" ht="18" customHeight="1" spans="1:1">
      <c r="A15" s="57" t="s">
        <v>251</v>
      </c>
    </row>
    <row r="16" s="38" customFormat="1" ht="18" customHeight="1" spans="1:1">
      <c r="A16" s="57" t="s">
        <v>252</v>
      </c>
    </row>
    <row r="17" s="39" customFormat="1" ht="18" customHeight="1" spans="1:1">
      <c r="A17" s="58" t="s">
        <v>253</v>
      </c>
    </row>
    <row r="18" s="38" customFormat="1" ht="18" customHeight="1" spans="1:1">
      <c r="A18" s="38" t="s">
        <v>254</v>
      </c>
    </row>
    <row r="19" s="38" customFormat="1" ht="18" customHeight="1" spans="1:1">
      <c r="A19" s="57" t="s">
        <v>255</v>
      </c>
    </row>
    <row r="20" spans="1:1">
      <c r="A20" s="59" t="s">
        <v>256</v>
      </c>
    </row>
  </sheetData>
  <mergeCells count="2">
    <mergeCell ref="A2:G2"/>
    <mergeCell ref="A3:B3"/>
  </mergeCells>
  <pageMargins left="0.75" right="0.75" top="1" bottom="1" header="0.511111111111111" footer="0.5111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表1部门收支预算总表</vt:lpstr>
      <vt:lpstr>表2部门收入预算总表</vt:lpstr>
      <vt:lpstr>表3部门支出预算总表</vt:lpstr>
      <vt:lpstr>表4财政拨款收支预算总表</vt:lpstr>
      <vt:lpstr>表5一般公共预算支出表</vt:lpstr>
      <vt:lpstr>表6一般公共预算基本支出明细表（按经济分类）</vt:lpstr>
      <vt:lpstr>表7政府性基金预算支出表</vt:lpstr>
      <vt:lpstr>表8国有资本经营预算支出表</vt:lpstr>
      <vt:lpstr>表9一般公共预算财政拨款“三公”经费预算支出表</vt:lpstr>
      <vt:lpstr>表10基本支出预算总表</vt:lpstr>
      <vt:lpstr>表11项目支出预算总表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QQ1407381529</cp:lastModifiedBy>
  <cp:revision>1</cp:revision>
  <dcterms:created xsi:type="dcterms:W3CDTF">2016-05-09T06:05:00Z</dcterms:created>
  <cp:lastPrinted>2021-06-02T04:51:00Z</cp:lastPrinted>
  <dcterms:modified xsi:type="dcterms:W3CDTF">2025-02-08T07:37:45Z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520E77DA652E4CCAA8B2298F650852AD</vt:lpwstr>
  </property>
</Properties>
</file>